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15" yWindow="-150" windowWidth="15480" windowHeight="11640" tabRatio="955" activeTab="5"/>
  </bookViews>
  <sheets>
    <sheet name="pinch" sheetId="2" r:id="rId1"/>
    <sheet name="small" sheetId="3" r:id="rId2"/>
    <sheet name="support" sheetId="4" r:id="rId3"/>
    <sheet name="bending" sheetId="5" r:id="rId4"/>
    <sheet name="fancy" sheetId="6" r:id="rId5"/>
    <sheet name="otevoima" sheetId="7" r:id="rId6"/>
    <sheet name="silarukov" sheetId="8" r:id="rId7"/>
    <sheet name="Ironmind" sheetId="14" r:id="rId8"/>
    <sheet name="jokabug" sheetId="15" r:id="rId9"/>
    <sheet name="countrycrush" sheetId="17" r:id="rId10"/>
    <sheet name="übersee" sheetId="1" r:id="rId11"/>
    <sheet name="Deutschland Austria" sheetId="9" r:id="rId12"/>
    <sheet name="Europa" sheetId="10" r:id="rId13"/>
  </sheets>
  <calcPr calcId="144525"/>
</workbook>
</file>

<file path=xl/calcChain.xml><?xml version="1.0" encoding="utf-8"?>
<calcChain xmlns="http://schemas.openxmlformats.org/spreadsheetml/2006/main">
  <c r="E72" i="8" l="1"/>
  <c r="E121" i="8"/>
  <c r="E467" i="2"/>
  <c r="E88" i="2"/>
  <c r="E63" i="9" l="1"/>
  <c r="E194" i="14" l="1"/>
  <c r="E259" i="14"/>
  <c r="E57" i="1"/>
  <c r="E110" i="1"/>
  <c r="E172" i="1" l="1"/>
  <c r="E211" i="1"/>
  <c r="E10" i="7"/>
  <c r="E141" i="7"/>
  <c r="E444" i="2" l="1"/>
  <c r="E509" i="4"/>
  <c r="E114" i="4" l="1"/>
  <c r="E167" i="4"/>
  <c r="E195" i="7"/>
  <c r="E38" i="8"/>
  <c r="E62" i="8"/>
  <c r="E114" i="2"/>
  <c r="E273" i="7"/>
  <c r="E606" i="4" l="1"/>
  <c r="E426" i="4" l="1"/>
  <c r="E449" i="4"/>
  <c r="E269" i="4"/>
  <c r="E303" i="2"/>
  <c r="E319" i="2"/>
  <c r="E210" i="2"/>
  <c r="E196" i="3"/>
  <c r="E163" i="3"/>
  <c r="E84" i="3"/>
  <c r="E603" i="7"/>
  <c r="E337" i="7"/>
  <c r="E532" i="7"/>
  <c r="E502" i="7"/>
  <c r="E491" i="7"/>
  <c r="E428" i="7"/>
  <c r="E468" i="7"/>
  <c r="E116" i="8"/>
  <c r="E134" i="1"/>
  <c r="E34" i="14"/>
  <c r="E188" i="8" l="1"/>
  <c r="E216" i="8"/>
  <c r="E303" i="3" l="1"/>
  <c r="E457" i="4" l="1"/>
  <c r="E92" i="6"/>
  <c r="E134" i="6"/>
  <c r="E5" i="3" l="1"/>
  <c r="E48" i="3"/>
  <c r="E293" i="7"/>
  <c r="E33" i="4"/>
  <c r="E4" i="4"/>
  <c r="E330" i="4" l="1"/>
  <c r="E310" i="1" l="1"/>
  <c r="E283" i="1"/>
  <c r="E295" i="1"/>
  <c r="E308" i="6" l="1"/>
  <c r="E259" i="6"/>
  <c r="E159" i="17"/>
  <c r="E152" i="17"/>
  <c r="E137" i="17"/>
  <c r="E94" i="17"/>
  <c r="E69" i="17"/>
  <c r="E28" i="17"/>
  <c r="E21" i="17"/>
  <c r="E8" i="17"/>
  <c r="E126" i="8" l="1"/>
  <c r="E527" i="4"/>
  <c r="E318" i="4"/>
  <c r="E59" i="6"/>
  <c r="E31" i="6"/>
  <c r="E355" i="1"/>
  <c r="E392" i="1"/>
  <c r="E189" i="6" l="1"/>
  <c r="E207" i="6"/>
  <c r="E282" i="3" l="1"/>
  <c r="E227" i="3"/>
  <c r="E185" i="4" l="1"/>
  <c r="E230" i="5" l="1"/>
  <c r="E214" i="5" l="1"/>
  <c r="E6" i="2" l="1"/>
  <c r="E40" i="2"/>
  <c r="E165" i="2"/>
  <c r="E171" i="2"/>
  <c r="E178" i="2"/>
  <c r="E255" i="2"/>
  <c r="E268" i="2"/>
  <c r="E294" i="2"/>
  <c r="E310" i="2"/>
  <c r="E383" i="2"/>
  <c r="E384" i="7" l="1"/>
  <c r="E89" i="5" l="1"/>
  <c r="E617" i="7"/>
  <c r="E5" i="15" l="1"/>
  <c r="E18" i="15"/>
  <c r="E37" i="15"/>
  <c r="E188" i="14"/>
  <c r="E170" i="14"/>
  <c r="E149" i="14"/>
  <c r="E128" i="14"/>
  <c r="E48" i="14"/>
  <c r="E552" i="7" l="1"/>
  <c r="E26" i="6" l="1"/>
  <c r="E17" i="6"/>
  <c r="E3" i="6"/>
  <c r="E12" i="6"/>
  <c r="E55" i="10" l="1"/>
  <c r="E71" i="10" l="1"/>
  <c r="E175" i="5"/>
  <c r="E149" i="5"/>
  <c r="E47" i="4"/>
  <c r="E656" i="4"/>
  <c r="E368" i="7"/>
  <c r="E223" i="9" l="1"/>
  <c r="E64" i="5" l="1"/>
  <c r="E408" i="7"/>
  <c r="E406" i="1" l="1"/>
  <c r="E233" i="1"/>
  <c r="E260" i="1"/>
  <c r="E79" i="10" l="1"/>
  <c r="E91" i="10"/>
  <c r="E99" i="10"/>
  <c r="E105" i="10"/>
  <c r="E31" i="10"/>
  <c r="E5" i="10"/>
  <c r="E303" i="9"/>
  <c r="E290" i="9"/>
  <c r="E189" i="9"/>
  <c r="E175" i="9"/>
  <c r="E116" i="9"/>
  <c r="E102" i="9"/>
  <c r="E84" i="9"/>
  <c r="E8" i="9"/>
  <c r="E26" i="9"/>
  <c r="E699" i="7"/>
  <c r="E695" i="7"/>
  <c r="E669" i="7"/>
  <c r="E657" i="7"/>
  <c r="E650" i="7"/>
  <c r="E641" i="7"/>
  <c r="E517" i="7"/>
  <c r="E416" i="7"/>
  <c r="E230" i="8"/>
  <c r="E105" i="8"/>
  <c r="E28" i="8"/>
  <c r="E9" i="8"/>
  <c r="E186" i="3"/>
  <c r="E115" i="3"/>
  <c r="E727" i="4"/>
  <c r="E706" i="4"/>
  <c r="E675" i="4"/>
  <c r="E593" i="4"/>
  <c r="E580" i="4"/>
  <c r="E554" i="4"/>
  <c r="E232" i="6"/>
  <c r="E216" i="6"/>
  <c r="E151" i="6"/>
  <c r="E82" i="6"/>
  <c r="E72" i="6"/>
  <c r="E141" i="5"/>
  <c r="E124" i="5"/>
  <c r="E82" i="5"/>
  <c r="E24" i="5"/>
  <c r="E4" i="5"/>
  <c r="E457" i="1" l="1"/>
  <c r="E481" i="1" l="1"/>
  <c r="E46" i="1" l="1"/>
  <c r="E8" i="1"/>
  <c r="E500" i="1" l="1"/>
  <c r="E545" i="1"/>
  <c r="E539" i="1"/>
</calcChain>
</file>

<file path=xl/sharedStrings.xml><?xml version="1.0" encoding="utf-8"?>
<sst xmlns="http://schemas.openxmlformats.org/spreadsheetml/2006/main" count="10508" uniqueCount="1621">
  <si>
    <t>Männer</t>
  </si>
  <si>
    <t>Marcus Lange</t>
  </si>
  <si>
    <t>Robert Schwarz</t>
  </si>
  <si>
    <t>Sven Tomoscheit</t>
  </si>
  <si>
    <t>Sirko Petermann</t>
  </si>
  <si>
    <t>Marco Georg</t>
  </si>
  <si>
    <t>Anthony Nordhorn</t>
  </si>
  <si>
    <t>Toni Fuchs</t>
  </si>
  <si>
    <t>Matt Ams</t>
  </si>
  <si>
    <t>Rolf Weisbrod</t>
  </si>
  <si>
    <t>Matthias Härle</t>
  </si>
  <si>
    <t>Konstantin Fischer</t>
  </si>
  <si>
    <t>Max Ernst</t>
  </si>
  <si>
    <t>Alexander Oriold</t>
  </si>
  <si>
    <t>Daniel Owens</t>
  </si>
  <si>
    <t>Julian Pfeiffer</t>
  </si>
  <si>
    <t>Roman Meyer</t>
  </si>
  <si>
    <t>Raik Nürnberger</t>
  </si>
  <si>
    <t xml:space="preserve">Frauen </t>
  </si>
  <si>
    <t>Silvia Hoch</t>
  </si>
  <si>
    <t>Patricia Luxner</t>
  </si>
  <si>
    <t>Daniela Bräutigam</t>
  </si>
  <si>
    <t>Antje Röske</t>
  </si>
  <si>
    <t>Anna Roth</t>
  </si>
  <si>
    <t>Janine Achenbach</t>
  </si>
  <si>
    <t>TriGrip Challenges</t>
  </si>
  <si>
    <t>TriGrip#3 Standard A</t>
  </si>
  <si>
    <t>Frauen</t>
  </si>
  <si>
    <t>TriGrip#2 Standard C</t>
  </si>
  <si>
    <t>TriGrip#4 Standard C</t>
  </si>
  <si>
    <t>Orbigrip 2,5kg for 2min Ellbow on Bench</t>
  </si>
  <si>
    <t xml:space="preserve">Männer </t>
  </si>
  <si>
    <t>Jörg Röske</t>
  </si>
  <si>
    <t>Johannes Eichinger</t>
  </si>
  <si>
    <t>Alex Gössel</t>
  </si>
  <si>
    <t>Ina Düll</t>
  </si>
  <si>
    <t>Kendra Frisch</t>
  </si>
  <si>
    <t>Moontop GEN1</t>
  </si>
  <si>
    <t>Two Hands Pinch Lift - Europinch</t>
  </si>
  <si>
    <t>______________________________________________________</t>
  </si>
  <si>
    <t xml:space="preserve">Otevoima Leaderboard: </t>
  </si>
  <si>
    <t>https://otevoima.com/2017/11/11/otevoimakuula-finnish-ball/</t>
  </si>
  <si>
    <t xml:space="preserve">Otevoima Weltrekorde: </t>
  </si>
  <si>
    <t xml:space="preserve">http://www.davidhorne-gripmaster.com/worldrecords.html#otevoima </t>
  </si>
  <si>
    <t>Otevoima NAL Rekorde:</t>
  </si>
  <si>
    <t xml:space="preserve">Finnish Ball </t>
  </si>
  <si>
    <t>Finnish Ball Hold</t>
  </si>
  <si>
    <t>Double Ball Hold</t>
  </si>
  <si>
    <t>Finnish Frame</t>
  </si>
  <si>
    <t>Finnish Frame Hold</t>
  </si>
  <si>
    <t>Finnish Mother Hub</t>
  </si>
  <si>
    <t>Finnish Mini V-bar</t>
  </si>
  <si>
    <t>Finnish Mini V-bar Hold</t>
  </si>
  <si>
    <t>Finnish Fingerkiller Double Hand</t>
  </si>
  <si>
    <t>GBI Rod Bending Leadboard: http://www.gripebenditalia.it/ranking/</t>
  </si>
  <si>
    <t>Grip e Bend Italia NAL Rekorde:</t>
  </si>
  <si>
    <t>GBI Vertical Bar</t>
  </si>
  <si>
    <t xml:space="preserve">GBI MegaHUB double thumblift 13" </t>
  </si>
  <si>
    <t>FBBC Weltrekorde:</t>
  </si>
  <si>
    <t>http://www.fatbastardbarbellco.com/WELCOME.html</t>
  </si>
  <si>
    <t>FBBC NAL Rekorde:</t>
  </si>
  <si>
    <t>2,5" Jug</t>
  </si>
  <si>
    <t>Crusher 2,5"</t>
  </si>
  <si>
    <t>V-Bar 2,5"</t>
  </si>
  <si>
    <t>Double Barrel Bastard</t>
  </si>
  <si>
    <t>_____________________________________________________</t>
  </si>
  <si>
    <t>Country Crush NAL Rekorde:</t>
  </si>
  <si>
    <t>CC Baby Crush 1.5"</t>
  </si>
  <si>
    <t>CC Mini Crush 1.75"</t>
  </si>
  <si>
    <t>CC Country Crush 2.0"</t>
  </si>
  <si>
    <t>CC Mega Crush 2.5"</t>
  </si>
  <si>
    <t xml:space="preserve">CC Monster Crush 3.0" </t>
  </si>
  <si>
    <t>Raptor Baby Crush 1.5"</t>
  </si>
  <si>
    <t>Raptor Mini Crush 1.75"</t>
  </si>
  <si>
    <t xml:space="preserve">Bullring Leaderboard: </t>
  </si>
  <si>
    <t xml:space="preserve">http://www.dieselcrew.com/bull-ring-stats/ </t>
  </si>
  <si>
    <t>DieselCrew NAL Rekorde:</t>
  </si>
  <si>
    <t xml:space="preserve">1 1/4" </t>
  </si>
  <si>
    <t>2"</t>
  </si>
  <si>
    <t xml:space="preserve">2 3/8" </t>
  </si>
  <si>
    <t xml:space="preserve">Bullring 4" </t>
  </si>
  <si>
    <t>Bullring 5"</t>
  </si>
  <si>
    <t>Barrel Strength Leaderboard:</t>
  </si>
  <si>
    <t>https://www.barrelstrengthsystems.com/leaderboards/</t>
  </si>
  <si>
    <t>Barrel Strength System NAL Rekorde:</t>
  </si>
  <si>
    <t>NAL Rekorde:</t>
  </si>
  <si>
    <t>Cheatingcurl</t>
  </si>
  <si>
    <t>Strictcurl</t>
  </si>
  <si>
    <t>50kg Schnell Timehold dh</t>
  </si>
  <si>
    <t xml:space="preserve">Weltrangliste: https://www.gripnbend.ca/dube-cube/ </t>
  </si>
  <si>
    <t>Wellington Pinch</t>
  </si>
  <si>
    <t>Strengthshop NAL Rekorde:</t>
  </si>
  <si>
    <t>One Hand Axle Deadlift</t>
  </si>
  <si>
    <t>2" Bizepscurl for Reps in 1 Minute</t>
  </si>
  <si>
    <t>Silarukov Weltrekorde:</t>
  </si>
  <si>
    <t>http://armlifting.ru/</t>
  </si>
  <si>
    <t>http://www.davidhorne-gripmaster.com/worldrecords.html#silarukov</t>
  </si>
  <si>
    <t>Silarukov NAL Rekorde:</t>
  </si>
  <si>
    <t>Dynamometer</t>
  </si>
  <si>
    <t>Rolling Handle 76mm thumbless Hold</t>
  </si>
  <si>
    <t>Double Roll 3"</t>
  </si>
  <si>
    <t>Russian Bullet</t>
  </si>
  <si>
    <t xml:space="preserve">80mm Block </t>
  </si>
  <si>
    <t>Ironmind Weltrekorde:</t>
  </si>
  <si>
    <t xml:space="preserve">http://www.ironmind.com/certification/coc-silver-bullet/rules-and-world-records/ </t>
  </si>
  <si>
    <t>Ironmind NAL Rekorde:</t>
  </si>
  <si>
    <t xml:space="preserve">Rolling Thunder </t>
  </si>
  <si>
    <t xml:space="preserve">Hub </t>
  </si>
  <si>
    <t xml:space="preserve">Silver Bullet Hold </t>
  </si>
  <si>
    <t>Blockbuster</t>
  </si>
  <si>
    <t>Robert Baraban NAL Rekorde:</t>
  </si>
  <si>
    <t>Rolling Handle 3.5"thumbless</t>
  </si>
  <si>
    <t>Rolling Handle 2.5" thumbless hold</t>
  </si>
  <si>
    <t>_________________________________</t>
  </si>
  <si>
    <t>Arm Assassin Strength Shop NAL Rekorde:</t>
  </si>
  <si>
    <t>The Inch Pinch</t>
  </si>
  <si>
    <t>Double Inch Pinch</t>
  </si>
  <si>
    <t xml:space="preserve">Thumbblaster </t>
  </si>
  <si>
    <t xml:space="preserve">________________________________ </t>
  </si>
  <si>
    <t>GFSA Framehold</t>
  </si>
  <si>
    <t>Martin Wildauer</t>
  </si>
  <si>
    <t>Manuel Comper</t>
  </si>
  <si>
    <t>Markus Göller</t>
  </si>
  <si>
    <t>Oliver Hanschek</t>
  </si>
  <si>
    <t>Daniel Mühlberger</t>
  </si>
  <si>
    <t>________________________________</t>
  </si>
  <si>
    <t>Bonehill</t>
  </si>
  <si>
    <t>Ratakisko</t>
  </si>
  <si>
    <t>Hall of Pain</t>
  </si>
  <si>
    <t>Bavarian Stonelifting</t>
  </si>
  <si>
    <t>http://instagram.com/killerstrengthscotland</t>
  </si>
  <si>
    <t>Rekordliste der NAGS</t>
  </si>
  <si>
    <t>http://www.gripsport.org/lists.htm</t>
  </si>
  <si>
    <t xml:space="preserve">Johannes Eichinger </t>
  </si>
  <si>
    <t>GripWars Recordbreaker 2018</t>
  </si>
  <si>
    <t>GripWars 2018</t>
  </si>
  <si>
    <t xml:space="preserve">Stefan Falke </t>
  </si>
  <si>
    <t xml:space="preserve">Kendra Frisch </t>
  </si>
  <si>
    <t>TriGrip#2 Standard B</t>
  </si>
  <si>
    <t xml:space="preserve">Sirko Petermann  </t>
  </si>
  <si>
    <t xml:space="preserve"> Sirko Petermann</t>
  </si>
  <si>
    <t>Markus Schätzl</t>
  </si>
  <si>
    <t>Georg Kendlinger</t>
  </si>
  <si>
    <t>Christian Muster</t>
  </si>
  <si>
    <t>Max Goßmann</t>
  </si>
  <si>
    <t>Roman Schenkl</t>
  </si>
  <si>
    <t>Florian Maikl</t>
  </si>
  <si>
    <t>Fabian Dick</t>
  </si>
  <si>
    <t>Markus Nagl</t>
  </si>
  <si>
    <t>Bread &amp; Grip Games 2018</t>
  </si>
  <si>
    <t>Durchschnittliche Last:</t>
  </si>
  <si>
    <t>kg</t>
  </si>
  <si>
    <t>Jenny la Baume</t>
  </si>
  <si>
    <t>Saskia Grandl</t>
  </si>
  <si>
    <t>Durchschnittliche rp2m:</t>
  </si>
  <si>
    <t>Grip of Stadtwerke Eilenburg 2018</t>
  </si>
  <si>
    <t xml:space="preserve">Sirko Petermann </t>
  </si>
  <si>
    <t xml:space="preserve">Tobias Zinserling  </t>
  </si>
  <si>
    <t xml:space="preserve">Jörg Röske </t>
  </si>
  <si>
    <t xml:space="preserve">Martin Erlitz </t>
  </si>
  <si>
    <t xml:space="preserve">Roman Schenkl </t>
  </si>
  <si>
    <t>Stefan Falke</t>
  </si>
  <si>
    <t xml:space="preserve">Bread &amp; Grip Games 2018 </t>
  </si>
  <si>
    <t xml:space="preserve">King Kong Recordbreaker 2018 </t>
  </si>
  <si>
    <t>Claudia Heusel</t>
  </si>
  <si>
    <t xml:space="preserve">Manuela Falke </t>
  </si>
  <si>
    <t xml:space="preserve">Nicole Ketzler </t>
  </si>
  <si>
    <t xml:space="preserve">Patricia Luxner </t>
  </si>
  <si>
    <t>Hjördis Dietrich</t>
  </si>
  <si>
    <t>Stefan Schossleithner</t>
  </si>
  <si>
    <t xml:space="preserve">TriGrip#2 Standard C </t>
  </si>
  <si>
    <t xml:space="preserve">TriGrip#3 Standard A </t>
  </si>
  <si>
    <t>Jonas Benjamin</t>
  </si>
  <si>
    <t xml:space="preserve">TriGrip#4 Standard A </t>
  </si>
  <si>
    <t xml:space="preserve">Stefan Schossleithner </t>
  </si>
  <si>
    <t xml:space="preserve">(150/37/65) </t>
  </si>
  <si>
    <t>(35/21/15)</t>
  </si>
  <si>
    <t>(7/6/7)</t>
  </si>
  <si>
    <t>(32/20/25)</t>
  </si>
  <si>
    <t>(27/45/7)</t>
  </si>
  <si>
    <t>(27/33/7)</t>
  </si>
  <si>
    <t>(8/17/7)</t>
  </si>
  <si>
    <t xml:space="preserve">(22/10/10) </t>
  </si>
  <si>
    <t>(28/10/13)</t>
  </si>
  <si>
    <t>Durchschnittliche Zeit:</t>
  </si>
  <si>
    <t xml:space="preserve">(46/15/6) </t>
  </si>
  <si>
    <t>(12/9/17)</t>
  </si>
  <si>
    <t xml:space="preserve">TriGrip#4 Standard C </t>
  </si>
  <si>
    <t>(15/30/6)</t>
  </si>
  <si>
    <t xml:space="preserve">TriGrip#3 Standard C </t>
  </si>
  <si>
    <t>(78/27/10)</t>
  </si>
  <si>
    <t xml:space="preserve">Daniela Bräutigam </t>
  </si>
  <si>
    <t>Martina Schossleithner</t>
  </si>
  <si>
    <t>Manuela Falke</t>
  </si>
  <si>
    <t>British Grip Championships 2018</t>
  </si>
  <si>
    <t>King Kong Recordbreaker 2018</t>
  </si>
  <si>
    <t xml:space="preserve">65,1kg </t>
  </si>
  <si>
    <t xml:space="preserve"> Bonehill Record Breaker 2018</t>
  </si>
  <si>
    <t xml:space="preserve">Marcus Lange </t>
  </si>
  <si>
    <t xml:space="preserve">Sebastian Kaus </t>
  </si>
  <si>
    <t>Dennis Kohlruss</t>
  </si>
  <si>
    <t>Raffael Gordzielik</t>
  </si>
  <si>
    <t>Nemo Tasic</t>
  </si>
  <si>
    <t>Johannes Lierfeld</t>
  </si>
  <si>
    <t xml:space="preserve">Lower Austrians 2018 </t>
  </si>
  <si>
    <t>Daniel Isernhagen</t>
  </si>
  <si>
    <t>Daniel Kröhl</t>
  </si>
  <si>
    <t xml:space="preserve">Christian Stan </t>
  </si>
  <si>
    <t xml:space="preserve">Richard Mentil </t>
  </si>
  <si>
    <t>Josef Kirchberger</t>
  </si>
  <si>
    <t>Chris Thiede</t>
  </si>
  <si>
    <t>Philipp Sorger</t>
  </si>
  <si>
    <t>Timon Zeemann</t>
  </si>
  <si>
    <t>Manuel Singer</t>
  </si>
  <si>
    <t>Normal Kögler</t>
  </si>
  <si>
    <t>Andreas Zuba</t>
  </si>
  <si>
    <t xml:space="preserve">Nico Zuba </t>
  </si>
  <si>
    <t xml:space="preserve">Florentin Nae </t>
  </si>
  <si>
    <t xml:space="preserve">Lauro Biastoch </t>
  </si>
  <si>
    <t xml:space="preserve">Peter Malfa </t>
  </si>
  <si>
    <t>Stark fürs Leben Griffkraftpokal 2018</t>
  </si>
  <si>
    <t xml:space="preserve">Nadia Otter </t>
  </si>
  <si>
    <t>Yvonne Werner</t>
  </si>
  <si>
    <t xml:space="preserve">Anita Liebl  </t>
  </si>
  <si>
    <t xml:space="preserve">Pia Schubert  </t>
  </si>
  <si>
    <t>Maren Catie Preis</t>
  </si>
  <si>
    <t xml:space="preserve">Leonie Liebl </t>
  </si>
  <si>
    <t xml:space="preserve"> GripWars 2018</t>
  </si>
  <si>
    <t xml:space="preserve"> Austrian Grip War 2018</t>
  </si>
  <si>
    <t xml:space="preserve">Daniel Priejetkov </t>
  </si>
  <si>
    <t>Stefan Sieberer</t>
  </si>
  <si>
    <t>Isi Üzüm</t>
  </si>
  <si>
    <t>Mugl Geisler</t>
  </si>
  <si>
    <t xml:space="preserve">Daniel Mühlberger </t>
  </si>
  <si>
    <t>GripWars 2019</t>
  </si>
  <si>
    <t>GripWars 2020</t>
  </si>
  <si>
    <t>GripWars 2021</t>
  </si>
  <si>
    <t>GripWars 2022</t>
  </si>
  <si>
    <t>GripWars 2023</t>
  </si>
  <si>
    <t xml:space="preserve">Grip of the Alps 2018 </t>
  </si>
  <si>
    <t xml:space="preserve">Grip of the Alps Record Breaker 2018 </t>
  </si>
  <si>
    <t>Grip of the Alps 2018</t>
  </si>
  <si>
    <t>British Grip Champs 2018</t>
  </si>
  <si>
    <t xml:space="preserve">Bianca Sieberer </t>
  </si>
  <si>
    <t>Monika Richter</t>
  </si>
  <si>
    <t>Martina Ollesch</t>
  </si>
  <si>
    <t>Kilian Daller</t>
  </si>
  <si>
    <t>Lauro Biastoch</t>
  </si>
  <si>
    <t>Adrian Kulisch</t>
  </si>
  <si>
    <t>Stefan Diem</t>
  </si>
  <si>
    <t>Maximilian Degenhart</t>
  </si>
  <si>
    <t xml:space="preserve">Michael Manhart </t>
  </si>
  <si>
    <t xml:space="preserve">Stefan Sieberer </t>
  </si>
  <si>
    <t xml:space="preserve">Andreas Starzer </t>
  </si>
  <si>
    <t xml:space="preserve">Heinz Ollesch </t>
  </si>
  <si>
    <t>Grip Champs of Tyrol 2018</t>
  </si>
  <si>
    <t xml:space="preserve"> Int.DM Kreuzau 2018 </t>
  </si>
  <si>
    <t xml:space="preserve">GripWars Recordbreaker 2018 </t>
  </si>
  <si>
    <t>62,5kg</t>
  </si>
  <si>
    <t xml:space="preserve">Durchschnittliche Zeit 82,5kg: </t>
  </si>
  <si>
    <t>sec.</t>
  </si>
  <si>
    <t>82,5kg</t>
  </si>
  <si>
    <t xml:space="preserve">52,5kg </t>
  </si>
  <si>
    <t xml:space="preserve">Grip Champs of Tyrol 2018 </t>
  </si>
  <si>
    <t>Int.DM Kreuzau 2018</t>
  </si>
  <si>
    <t>52,5kg</t>
  </si>
  <si>
    <t xml:space="preserve">22,5kg </t>
  </si>
  <si>
    <t>32,5kg</t>
  </si>
  <si>
    <t>Viktoria Reeb</t>
  </si>
  <si>
    <t>Nadia Otter</t>
  </si>
  <si>
    <t>Yvonne Kröhl</t>
  </si>
  <si>
    <t>Bianca Sieberer</t>
  </si>
  <si>
    <t>Austrian Grip War 2018</t>
  </si>
  <si>
    <t xml:space="preserve">Florian Maikl </t>
  </si>
  <si>
    <t xml:space="preserve">Daniel Prijetkov </t>
  </si>
  <si>
    <t>Bonehill 2018</t>
  </si>
  <si>
    <t xml:space="preserve">Bonehill 2018 </t>
  </si>
  <si>
    <t>90kg</t>
  </si>
  <si>
    <t>75kg</t>
  </si>
  <si>
    <t>60kg</t>
  </si>
  <si>
    <t>45kg</t>
  </si>
  <si>
    <t>Pia Schubert</t>
  </si>
  <si>
    <t>120kg</t>
  </si>
  <si>
    <t>105kg</t>
  </si>
  <si>
    <t>30kg</t>
  </si>
  <si>
    <t>Norman Kögler</t>
  </si>
  <si>
    <t>Kevin Eichinger</t>
  </si>
  <si>
    <t>Andreas Starzer</t>
  </si>
  <si>
    <t>Oliver Dorsch</t>
  </si>
  <si>
    <t>Heinz Ollesch</t>
  </si>
  <si>
    <t>Nils Mario Biermordt</t>
  </si>
  <si>
    <t>Oliver Schwarz</t>
  </si>
  <si>
    <t>Mike Schubert</t>
  </si>
  <si>
    <t>Dario Prinz</t>
  </si>
  <si>
    <t>Kevin Dinger</t>
  </si>
  <si>
    <t>Peter Malfa</t>
  </si>
  <si>
    <t>Killian Daller</t>
  </si>
  <si>
    <t>Martin Keil</t>
  </si>
  <si>
    <t>12kg</t>
  </si>
  <si>
    <t xml:space="preserve">Patricia Luxner  </t>
  </si>
  <si>
    <t xml:space="preserve">Mugl Geisler </t>
  </si>
  <si>
    <t xml:space="preserve">Isi Üzüm  </t>
  </si>
  <si>
    <t>Record Breakers #4 2018</t>
  </si>
  <si>
    <t xml:space="preserve">18kg </t>
  </si>
  <si>
    <t>Absolute Gripstrength Eurocup 2018</t>
  </si>
  <si>
    <t xml:space="preserve">Petra Hoffmann </t>
  </si>
  <si>
    <t xml:space="preserve">Oliver Dorsch </t>
  </si>
  <si>
    <t xml:space="preserve">Thomas Elfner </t>
  </si>
  <si>
    <t>Didier Michelin</t>
  </si>
  <si>
    <t>36kg</t>
  </si>
  <si>
    <t>31kg</t>
  </si>
  <si>
    <t>27kg</t>
  </si>
  <si>
    <t>22kg</t>
  </si>
  <si>
    <t>17kg</t>
  </si>
  <si>
    <t xml:space="preserve">Schleifwerkstatt 2018 </t>
  </si>
  <si>
    <t>Kulisch Adrian</t>
  </si>
  <si>
    <t>Schleifwerkstatt 2018</t>
  </si>
  <si>
    <t xml:space="preserve">Durchschnittliche Zeit 36kg: </t>
  </si>
  <si>
    <t>Daniel Prijetkov</t>
  </si>
  <si>
    <t xml:space="preserve">Isi Üzüm </t>
  </si>
  <si>
    <t xml:space="preserve">Stark fürs Leben Griffkraftpokal 2018 </t>
  </si>
  <si>
    <t>65kg</t>
  </si>
  <si>
    <t>55kg</t>
  </si>
  <si>
    <t>35kg</t>
  </si>
  <si>
    <t>Nico Gollnic</t>
  </si>
  <si>
    <t xml:space="preserve">Martin Keil </t>
  </si>
  <si>
    <t xml:space="preserve">Mike Schubert </t>
  </si>
  <si>
    <t>Thorsten Ritter</t>
  </si>
  <si>
    <t>Timon Zeeman</t>
  </si>
  <si>
    <t>Nico Zuba</t>
  </si>
  <si>
    <t>Patrick Bittermann</t>
  </si>
  <si>
    <t xml:space="preserve">Dario Prinz </t>
  </si>
  <si>
    <t>Lower Austrians 2018</t>
  </si>
  <si>
    <t>25kg</t>
  </si>
  <si>
    <t>5kg</t>
  </si>
  <si>
    <t xml:space="preserve">Durchschnittliche Zeit 65kg: </t>
  </si>
  <si>
    <t>King Kong 2018</t>
  </si>
  <si>
    <t xml:space="preserve">Run for the Ape 2018 </t>
  </si>
  <si>
    <t>Andi Starzer</t>
  </si>
  <si>
    <t>Maximilian Ernst</t>
  </si>
  <si>
    <t>Guido Biastoch</t>
  </si>
  <si>
    <t>Christian Stan</t>
  </si>
  <si>
    <t>Eric Kraus</t>
  </si>
  <si>
    <t>Richard Mentil</t>
  </si>
  <si>
    <t>Mario Blasiker</t>
  </si>
  <si>
    <t>Jürgen Garschall</t>
  </si>
  <si>
    <t>Timon Zemann</t>
  </si>
  <si>
    <t>Dennis Eichinger</t>
  </si>
  <si>
    <t>Isi Üzel</t>
  </si>
  <si>
    <t>Florentin Nae</t>
  </si>
  <si>
    <t>Run for the Ape 2018</t>
  </si>
  <si>
    <t>Bianka Sieberer</t>
  </si>
  <si>
    <t>Olivia Freydis Lampert</t>
  </si>
  <si>
    <t>15kg</t>
  </si>
  <si>
    <t>Durchschnittliche Zeit 15kg:</t>
  </si>
  <si>
    <t xml:space="preserve">Run for the Ape Recorbreaker 2018 </t>
  </si>
  <si>
    <t>13kg</t>
  </si>
  <si>
    <t>11kg</t>
  </si>
  <si>
    <t>Dennis Siegel</t>
  </si>
  <si>
    <t>Matthes Ams</t>
  </si>
  <si>
    <t>3kg</t>
  </si>
  <si>
    <t>Katharina Stöckler</t>
  </si>
  <si>
    <t>Tobias Zinserling</t>
  </si>
  <si>
    <t>7th European Grip Champs</t>
  </si>
  <si>
    <t xml:space="preserve">Andreas Zuba </t>
  </si>
  <si>
    <t>Anita Liebl</t>
  </si>
  <si>
    <t>Nina Stuck</t>
  </si>
  <si>
    <t>Leonie Liebl</t>
  </si>
  <si>
    <t xml:space="preserve">Jens Rech </t>
  </si>
  <si>
    <t>Finnish Fingerkiller Mini 12mm</t>
  </si>
  <si>
    <t>Finnish Double Mini V-bar</t>
  </si>
  <si>
    <t>Finnish Double Mini V-bar Hold</t>
  </si>
  <si>
    <t>Halfpenny Trainingtool</t>
  </si>
  <si>
    <t>230kg</t>
  </si>
  <si>
    <t>300kg</t>
  </si>
  <si>
    <t>292kg</t>
  </si>
  <si>
    <t>274kg</t>
  </si>
  <si>
    <t>244kg</t>
  </si>
  <si>
    <t>214kg</t>
  </si>
  <si>
    <t>184kg</t>
  </si>
  <si>
    <t>154kg</t>
  </si>
  <si>
    <t>124kg</t>
  </si>
  <si>
    <t>94kg</t>
  </si>
  <si>
    <t>Bonehill Record Breaker 2018</t>
  </si>
  <si>
    <t>OliviaLampert</t>
  </si>
  <si>
    <t>32kg</t>
  </si>
  <si>
    <t xml:space="preserve">Absolute Gripstrength Eurocup </t>
  </si>
  <si>
    <t>Stark fürs Leben Record Breaker 2018</t>
  </si>
  <si>
    <t>Matthew Ams</t>
  </si>
  <si>
    <t>Siegfried Pankgratz</t>
  </si>
  <si>
    <t xml:space="preserve">Ostdeutsche Meisterschaft 2018 </t>
  </si>
  <si>
    <t>Ostdeutsche Meisterschaft 2018</t>
  </si>
  <si>
    <t>Franz Ritzer</t>
  </si>
  <si>
    <t xml:space="preserve">Süddeutsche Meisterschaft 2017 </t>
  </si>
  <si>
    <t>Henry Opitz</t>
  </si>
  <si>
    <t>Oliver Beck</t>
  </si>
  <si>
    <t>Thomas Tischke</t>
  </si>
  <si>
    <t>Valentin Rohm</t>
  </si>
  <si>
    <t>Anja Gresens</t>
  </si>
  <si>
    <t>CoC#3</t>
  </si>
  <si>
    <t>CoC#2</t>
  </si>
  <si>
    <t>CoC#S</t>
  </si>
  <si>
    <t xml:space="preserve">Anja Gresens </t>
  </si>
  <si>
    <t xml:space="preserve"> Johannes Eichinger</t>
  </si>
  <si>
    <t xml:space="preserve">APL Austrians 2018 </t>
  </si>
  <si>
    <t xml:space="preserve">Absolute Gripstrength Eurocup 2018 </t>
  </si>
  <si>
    <t>Süddeutsche Meisterschaft 2017</t>
  </si>
  <si>
    <t>Leo Gresens</t>
  </si>
  <si>
    <t>Daniel Insernhagen</t>
  </si>
  <si>
    <t xml:space="preserve"> Thorsten Ritter</t>
  </si>
  <si>
    <t xml:space="preserve">129,3kg </t>
  </si>
  <si>
    <t xml:space="preserve">Int.DM Kreuzau 2018 </t>
  </si>
  <si>
    <t xml:space="preserve"> Bread &amp; Grip Games 2018</t>
  </si>
  <si>
    <t>40kg</t>
  </si>
  <si>
    <t>Axel Kujat</t>
  </si>
  <si>
    <t>Matthias Große</t>
  </si>
  <si>
    <t>Uwe Spitzer</t>
  </si>
  <si>
    <t xml:space="preserve">Michael Becherer </t>
  </si>
  <si>
    <t xml:space="preserve">Yvonne Kröhl </t>
  </si>
  <si>
    <t>Lina Heylmann</t>
  </si>
  <si>
    <t xml:space="preserve">Ronny Stein </t>
  </si>
  <si>
    <t>Hagen Ribb</t>
  </si>
  <si>
    <t>Thoams Sander</t>
  </si>
  <si>
    <t>Grib n Bend Canada</t>
  </si>
  <si>
    <t>DubeCube Quarter</t>
  </si>
  <si>
    <t>DubeCube Stub</t>
  </si>
  <si>
    <t>DubeCube Ball Bearing</t>
  </si>
  <si>
    <t xml:space="preserve">Yvonne Werner </t>
  </si>
  <si>
    <t xml:space="preserve">Martina Ollesch </t>
  </si>
  <si>
    <t>ORH List 2018</t>
  </si>
  <si>
    <t xml:space="preserve">11,86lbs </t>
  </si>
  <si>
    <t xml:space="preserve">11.29lbs </t>
  </si>
  <si>
    <t>FitGiant Griffkraft Meeting 2018</t>
  </si>
  <si>
    <t>28.99lbs</t>
  </si>
  <si>
    <t>17.42lbs</t>
  </si>
  <si>
    <t>26,79lbs</t>
  </si>
  <si>
    <t xml:space="preserve">44.97lbs </t>
  </si>
  <si>
    <t xml:space="preserve">20.77lbs </t>
  </si>
  <si>
    <t xml:space="preserve">34.17lbs </t>
  </si>
  <si>
    <t>Run for the Ape II 2018</t>
  </si>
  <si>
    <t>Georg Krendlinger</t>
  </si>
  <si>
    <t>Christian Daxgabler</t>
  </si>
  <si>
    <t xml:space="preserve">Manuel Singer </t>
  </si>
  <si>
    <t>Kathrin Gollisch</t>
  </si>
  <si>
    <t xml:space="preserve">Durchschnittliche Last: </t>
  </si>
  <si>
    <t>Lars Stöwesandt</t>
  </si>
  <si>
    <t xml:space="preserve">Chris Kalusok </t>
  </si>
  <si>
    <t>Christian Kagel</t>
  </si>
  <si>
    <t>Ronny Stein</t>
  </si>
  <si>
    <t>Thomas Pitsch</t>
  </si>
  <si>
    <t xml:space="preserve">Remo Tollarski </t>
  </si>
  <si>
    <t>Thomas Sander</t>
  </si>
  <si>
    <t>Thosten Ritter</t>
  </si>
  <si>
    <t>Valenin Rohm</t>
  </si>
  <si>
    <t>Waldemar Arnold</t>
  </si>
  <si>
    <t>Fred Pommerenke</t>
  </si>
  <si>
    <t xml:space="preserve"> Joachim Flett</t>
  </si>
  <si>
    <t>Bread &amp; Grip Games Record Breaker 2018</t>
  </si>
  <si>
    <t>Erwin Geissler</t>
  </si>
  <si>
    <t xml:space="preserve"> Isi Üzel</t>
  </si>
  <si>
    <t>Daniel Pischl</t>
  </si>
  <si>
    <t>Stark fürs Leben 2018</t>
  </si>
  <si>
    <t xml:space="preserve">Axel Kujat </t>
  </si>
  <si>
    <t xml:space="preserve">Matthew Ams </t>
  </si>
  <si>
    <t>Michael Becherer</t>
  </si>
  <si>
    <t>Guido Bastioch</t>
  </si>
  <si>
    <t xml:space="preserve">Kevin Eichinger </t>
  </si>
  <si>
    <t>Ingo Cremer</t>
  </si>
  <si>
    <t>Daniel Bräutigam</t>
  </si>
  <si>
    <t xml:space="preserve">Maren Preis </t>
  </si>
  <si>
    <t>28kg</t>
  </si>
  <si>
    <t>24kg</t>
  </si>
  <si>
    <t>20kg</t>
  </si>
  <si>
    <t>16kg</t>
  </si>
  <si>
    <t>8kg</t>
  </si>
  <si>
    <t>____________________</t>
  </si>
  <si>
    <t>(17/19/7)</t>
  </si>
  <si>
    <t>(15/22/21)</t>
  </si>
  <si>
    <t xml:space="preserve">Maren Catie Preis </t>
  </si>
  <si>
    <t xml:space="preserve">Stark fürs Leben 2018 </t>
  </si>
  <si>
    <t>Run for the Ape Record Breaker 2018</t>
  </si>
  <si>
    <t>42kg</t>
  </si>
  <si>
    <t>Mauela Falke</t>
  </si>
  <si>
    <t>Erik Knöfler</t>
  </si>
  <si>
    <t>Georg Niederbacher</t>
  </si>
  <si>
    <t>Erkan Sahin</t>
  </si>
  <si>
    <t>Johannes Märkl</t>
  </si>
  <si>
    <t>Andi Mähr</t>
  </si>
  <si>
    <t>Daniel Bradl</t>
  </si>
  <si>
    <t xml:space="preserve">Christian Daxgabler </t>
  </si>
  <si>
    <t xml:space="preserve">David Höllwarth </t>
  </si>
  <si>
    <t xml:space="preserve">Anthony Nordhorn </t>
  </si>
  <si>
    <t xml:space="preserve">Uwe Spitzer </t>
  </si>
  <si>
    <t xml:space="preserve">Chris Thiede </t>
  </si>
  <si>
    <t xml:space="preserve">Armin Hirner </t>
  </si>
  <si>
    <t xml:space="preserve">Eric Kraus </t>
  </si>
  <si>
    <t>Armin Hirner</t>
  </si>
  <si>
    <t>Peter Lechner</t>
  </si>
  <si>
    <t xml:space="preserve">Anita Liebl </t>
  </si>
  <si>
    <t>Sabine Lechner</t>
  </si>
  <si>
    <t xml:space="preserve">Daniel Bradl </t>
  </si>
  <si>
    <t>David Höllworth</t>
  </si>
  <si>
    <t xml:space="preserve">Andi Mähr </t>
  </si>
  <si>
    <t>Markus Lange</t>
  </si>
  <si>
    <t xml:space="preserve">Johannes Lierfeld </t>
  </si>
  <si>
    <t xml:space="preserve">Pia Schubert </t>
  </si>
  <si>
    <t>Max Großmann</t>
  </si>
  <si>
    <t>Michael Manhart</t>
  </si>
  <si>
    <t xml:space="preserve">Adrian Kulisch </t>
  </si>
  <si>
    <t xml:space="preserve">Kevin Dinger </t>
  </si>
  <si>
    <t>Dominic Deutsch</t>
  </si>
  <si>
    <t xml:space="preserve">Murat Demir </t>
  </si>
  <si>
    <t>Franziska Lohberger</t>
  </si>
  <si>
    <t>Kathleen Neumayer</t>
  </si>
  <si>
    <t xml:space="preserve">Andi Starzer </t>
  </si>
  <si>
    <t xml:space="preserve">Max Ernst </t>
  </si>
  <si>
    <t xml:space="preserve">Sven Tomoscheit </t>
  </si>
  <si>
    <t>Patricia Luxer</t>
  </si>
  <si>
    <t>Martina Schlossleithner</t>
  </si>
  <si>
    <t xml:space="preserve">Antje Röske </t>
  </si>
  <si>
    <t xml:space="preserve"> Jürgen Garschall</t>
  </si>
  <si>
    <t>Olivia Lampert</t>
  </si>
  <si>
    <t>Mugl Geissler</t>
  </si>
  <si>
    <t>Daniela Brautigam</t>
  </si>
  <si>
    <t>Stefan Stand</t>
  </si>
  <si>
    <t>Big Grip Big Xmas 2018</t>
  </si>
  <si>
    <t>Big Grip Big Xmas Recordbreaker  2018</t>
  </si>
  <si>
    <t>Sandra Bradley</t>
  </si>
  <si>
    <t>Lutz Zogler</t>
  </si>
  <si>
    <t xml:space="preserve">Konstantin Fischer </t>
  </si>
  <si>
    <t>Paul Schön</t>
  </si>
  <si>
    <t>Jim Fuchs</t>
  </si>
  <si>
    <t>Stefan Straßer</t>
  </si>
  <si>
    <t>Jonas Tratz</t>
  </si>
  <si>
    <t>Alexander Petrow</t>
  </si>
  <si>
    <t>Moritz Schön</t>
  </si>
  <si>
    <t>Luca Röske</t>
  </si>
  <si>
    <t>Big Grip Big Xmas Recordbreaker 2018</t>
  </si>
  <si>
    <t>Mauro Shmahini</t>
  </si>
  <si>
    <t>Scaffold Axle Deadlift</t>
  </si>
  <si>
    <t>4"</t>
  </si>
  <si>
    <t xml:space="preserve"> 20" </t>
  </si>
  <si>
    <t>Grip Anchor 12mm Stub Keg</t>
  </si>
  <si>
    <t>13"</t>
  </si>
  <si>
    <t>10"</t>
  </si>
  <si>
    <t>16,5"</t>
  </si>
  <si>
    <t>30"</t>
  </si>
  <si>
    <t>6"</t>
  </si>
  <si>
    <t>Napalms Nightmare Lift</t>
  </si>
  <si>
    <t>7,5"</t>
  </si>
  <si>
    <t>Flask Lift</t>
  </si>
  <si>
    <t xml:space="preserve">Flask beidhändig </t>
  </si>
  <si>
    <t>4,5"</t>
  </si>
  <si>
    <t>The Stirrup</t>
  </si>
  <si>
    <t xml:space="preserve">DubHub Shallow </t>
  </si>
  <si>
    <t xml:space="preserve"> 7,5"</t>
  </si>
  <si>
    <t>DubHub Deep</t>
  </si>
  <si>
    <t xml:space="preserve">Tipstester MKII one Hand </t>
  </si>
  <si>
    <t>Tipstester MKII two Hand</t>
  </si>
  <si>
    <t xml:space="preserve">Delmar Carter Anvil Stub </t>
  </si>
  <si>
    <t>Rolling Handle 60mm</t>
  </si>
  <si>
    <t>Rolling Handle 50mm</t>
  </si>
  <si>
    <t>6mm Block Hold</t>
  </si>
  <si>
    <t>Rolling Handle 3,5" thumbless Hold</t>
  </si>
  <si>
    <t>Rolling Handle 2,5"</t>
  </si>
  <si>
    <t>John Schwertz</t>
  </si>
  <si>
    <t>Black Gym Challenge 2018</t>
  </si>
  <si>
    <t>Pit Weiss</t>
  </si>
  <si>
    <t>Johann Martini</t>
  </si>
  <si>
    <t>Patrick Schumann</t>
  </si>
  <si>
    <t>Florian Schindler</t>
  </si>
  <si>
    <t>Heinz Schwertz</t>
  </si>
  <si>
    <t>Josef Kirchberber</t>
  </si>
  <si>
    <t>Double Inch Pinch Shallow</t>
  </si>
  <si>
    <t xml:space="preserve">Oliver Schwarz </t>
  </si>
  <si>
    <t xml:space="preserve">Erik Knöfler </t>
  </si>
  <si>
    <t>reps.</t>
  </si>
  <si>
    <t>50kg</t>
  </si>
  <si>
    <t>Roman Schenkel</t>
  </si>
  <si>
    <t>Lena Schossleithner</t>
  </si>
  <si>
    <t>Recordbreaker #5 2018</t>
  </si>
  <si>
    <t>Record Breaker #5 2018</t>
  </si>
  <si>
    <t>21kg</t>
  </si>
  <si>
    <t>120 Grenade Lift</t>
  </si>
  <si>
    <t>Finnish Mother Hub Hold</t>
  </si>
  <si>
    <t>130kg</t>
  </si>
  <si>
    <t>28,5kg</t>
  </si>
  <si>
    <t>21,5kg</t>
  </si>
  <si>
    <t>lbs</t>
  </si>
  <si>
    <t>200kg</t>
  </si>
  <si>
    <t xml:space="preserve"> </t>
  </si>
  <si>
    <t>Finnish Fingerkiller Mini 12mm Hold</t>
  </si>
  <si>
    <t>Finnish Fingerkiller 20mm</t>
  </si>
  <si>
    <t>Finnish Fingerkiller 20mm Hold</t>
  </si>
  <si>
    <t>Andreas Braun</t>
  </si>
  <si>
    <t>Philipp Archut</t>
  </si>
  <si>
    <t>Marius Laudenbach</t>
  </si>
  <si>
    <t>Nils Teichmann</t>
  </si>
  <si>
    <t>Turingia Grip Recordbreaker 2019</t>
  </si>
  <si>
    <t>Antje Biastoch</t>
  </si>
  <si>
    <t>Turingia Grip 2019</t>
  </si>
  <si>
    <t>Rene Falk</t>
  </si>
  <si>
    <t>Paul Biastoch</t>
  </si>
  <si>
    <t>Guidos 80mm Block</t>
  </si>
  <si>
    <t>Guidos 2" Jug</t>
  </si>
  <si>
    <t>42,5kg</t>
  </si>
  <si>
    <t>72,5kg</t>
  </si>
  <si>
    <t>Thüringen</t>
  </si>
  <si>
    <t>_____________________</t>
  </si>
  <si>
    <t>Clarissa Borchert</t>
  </si>
  <si>
    <t>Bettina Witte</t>
  </si>
  <si>
    <t>Kristina Hahn</t>
  </si>
  <si>
    <t>Kai Ehrhard</t>
  </si>
  <si>
    <t>Volker Bauer</t>
  </si>
  <si>
    <t>Andre Wagner</t>
  </si>
  <si>
    <t>Daniel Hahn</t>
  </si>
  <si>
    <t>Florian Menzel</t>
  </si>
  <si>
    <t>Nils Schnapp</t>
  </si>
  <si>
    <t>Manfred Wagner</t>
  </si>
  <si>
    <t>Daniel Eckstein</t>
  </si>
  <si>
    <t>Nora Dezsi</t>
  </si>
  <si>
    <t>Lift'n'Hold 2019</t>
  </si>
  <si>
    <t>7kg</t>
  </si>
  <si>
    <t>Lift'n'Hold Recordbreaker 2019</t>
  </si>
  <si>
    <t>Marco Buhl</t>
  </si>
  <si>
    <t>Halterner Grip Topz 2013</t>
  </si>
  <si>
    <t>228kg</t>
  </si>
  <si>
    <t xml:space="preserve">Guido Bastioch </t>
  </si>
  <si>
    <t>Bernd Düll</t>
  </si>
  <si>
    <t>8"</t>
  </si>
  <si>
    <t>Finnish Hexacrush</t>
  </si>
  <si>
    <t>1"</t>
  </si>
  <si>
    <t>Stefan  Falke</t>
  </si>
  <si>
    <t xml:space="preserve">11kg </t>
  </si>
  <si>
    <t>37kg</t>
  </si>
  <si>
    <t>10kg</t>
  </si>
  <si>
    <t>PINCH EVENTS</t>
  </si>
  <si>
    <t>SMALL GRIPTOPZ EVENTS</t>
  </si>
  <si>
    <t>SUPPORTING EVENTS</t>
  </si>
  <si>
    <t>LEVERING/WRIST EVENTS</t>
  </si>
  <si>
    <t xml:space="preserve">TWO HANDS PINCH LT (Adjustable apparatus) </t>
  </si>
  <si>
    <t>TWO HANDS PINCH BARBELL LT (2" x 4")</t>
  </si>
  <si>
    <t>GLOBTOP LT (ONE HAND)</t>
  </si>
  <si>
    <t>GOLD BAR PINCH LT (ONE HAND)</t>
  </si>
  <si>
    <t>HALF A PENNY LT - 'KEY' STYLE (ONE HAND)</t>
  </si>
  <si>
    <t>STUB LT (ONE HAND)</t>
  </si>
  <si>
    <t>SHALLOW HUB LT (ONE HAND)</t>
  </si>
  <si>
    <t>TWO HANDS SHALLOW HUB KEY PINCH LT</t>
  </si>
  <si>
    <t>ADJUSTABLE THICK BAR LT (ONE HAND)</t>
  </si>
  <si>
    <t>HORNETOP LT (ONE HAND)</t>
  </si>
  <si>
    <t>HANDSHAKE LT (ONE HAND)</t>
  </si>
  <si>
    <t xml:space="preserve">MEAT HOOK DEADLT </t>
  </si>
  <si>
    <t>ONE HAND LT (4" HEIGHT)</t>
  </si>
  <si>
    <t>AXLE DEADLT - DOUBLE OVERHAND THUMBLESS GRIP - 20" LT</t>
  </si>
  <si>
    <t>LEVERTOP - UNDERHAND GRIP LT (ONE HAND)</t>
  </si>
  <si>
    <t xml:space="preserve">TWO HANDS PINCH - HOLD (Adjustable apparatus) - min 5 secs 100k, 85k, 70k, 55k, 40k or 25k </t>
  </si>
  <si>
    <t>TWO HANDS PINCH BARBELL LT (2" x 4") - HOLD - min 5 secs 120k, 105k, 90k, 75k, 60k, 45k, 30k, 15k</t>
  </si>
  <si>
    <t>MOONTOP LT (ONE HAND) Generation 1 top</t>
  </si>
  <si>
    <t xml:space="preserve">MOONTOP - HOLD (ONE HAND) Generation 1 top - min 5 secs 15k, 13k, 11k, 9k, 7k, 5k or 3k  </t>
  </si>
  <si>
    <t>MOONTOP LT (ONE HAND) Generation 2 top</t>
  </si>
  <si>
    <t xml:space="preserve">MOONTOP - HOLD (ONE HAND) Generation 2 top - min 5 secs 15k, 13k, 11k, 9k, 7k, 5k or 3k  </t>
  </si>
  <si>
    <t xml:space="preserve">GLOBTOP - HOLD (ONE HAND) - min 5 secs 15k, 13k, 11k, 9k, 7k or 5k </t>
  </si>
  <si>
    <t xml:space="preserve">GOLD BAR PINCH - HOLD (ONE HAND) - min 5 secs 28.5k, 25k, 21.5k, 18k, 14.5k, 11k, 7k or 3k  </t>
  </si>
  <si>
    <t xml:space="preserve">HALF A PENNY - 'KEY' STYLE - HOLD (ONE HAND) - min 5 secs 16k, 14k, 12k, 10k, 8k, 6k or 3k  </t>
  </si>
  <si>
    <t xml:space="preserve">STUB - HOLD (ONE HAND) - min 5 secs 21k, 19k, 16k, 13k, 10k, 7k or 4k </t>
  </si>
  <si>
    <t xml:space="preserve">SHALLOW HUB - HOLD (ONE HAND) - min 5 secs 24k, 21k, 18k, 15k, 12k, 9k, 6k or 3k </t>
  </si>
  <si>
    <t xml:space="preserve">TWO HANDS SHALLOW HUB KEY PINCH - HOLD - min 5 secs 36k, 31k, 27k, 22k, 17k, 12k or 7k </t>
  </si>
  <si>
    <t xml:space="preserve">ADJUSTABLE THICK BAR - HOLD (ONE HAND) - min 5 secs 120k, 105k, 90k, 75k, 60k, 45k or 30k  </t>
  </si>
  <si>
    <t xml:space="preserve">HORNETOP - HOLD (ONE HAND) - min 5 secs 65k, 55k, 45k, 35k, 25k, 15k or 5k </t>
  </si>
  <si>
    <t xml:space="preserve">HANDSHAKE - HOLD  (ONE HAND) - min 5 secs 82.5k, 72.5k, 62.5k, 52.5k, 42.5k, 32.5k, 22.5k or 12.5k </t>
  </si>
  <si>
    <t xml:space="preserve">MEAT HOOK DEADLT - HOLD - min 5 secs 228k, 200k, 170k, 142k, 114k or 85k </t>
  </si>
  <si>
    <t xml:space="preserve">ONE HAND LT - HOLD - min 5 secs 200k, 175k, 150k, 125k, 100k or 75k </t>
  </si>
  <si>
    <t xml:space="preserve">PICKAXE LEVER TO REAR - HOLD (ONE HAND) - min 5 secs 7.4k, 6.6k, 5.8k, 5k, 4.2k, 3.4k or 2.45k  </t>
  </si>
  <si>
    <t xml:space="preserve">PICKAXE LEVER TO FRONT - HOLD (ONE HAND) - min 5 secs 4.2k, 3.8k, 3.4k, 3k, 2.6k or 2.2k  </t>
  </si>
  <si>
    <t xml:space="preserve">LEVERTOP - UNDERHAND GRIP - HOLD (ONE HAND) - min 5 secs 33k, 29k, 25k, 21k, 17k or 13k </t>
  </si>
  <si>
    <t xml:space="preserve">AXLE DEADLT AND HOLD - DOUBLE OVERHAND THUMBLESS GRIP - min 5 secs 130k, 115k, 100k, 85k, 70k, 55k, 40k or 25k   </t>
  </si>
  <si>
    <t>PICKAXE LEVER TO FRONT LT (ONE HAND)</t>
  </si>
  <si>
    <t>PICKAXE LEVER TO REAR LT (ONE HAND)</t>
  </si>
  <si>
    <t>PICKAXE SUPINE FOREARM LT (ONE HAND)</t>
  </si>
  <si>
    <t>Agnes Ohensen</t>
  </si>
  <si>
    <t>Vadim Martschiak</t>
  </si>
  <si>
    <t>Wladimir Sidarev</t>
  </si>
  <si>
    <t>Christian Boll</t>
  </si>
  <si>
    <t>Karl Weizel</t>
  </si>
  <si>
    <t>Jürgen Strobel</t>
  </si>
  <si>
    <t>Clemens Szivasz</t>
  </si>
  <si>
    <t>Andreas Brauner</t>
  </si>
  <si>
    <t>Johnsen Münster</t>
  </si>
  <si>
    <t>Nils Biermordt</t>
  </si>
  <si>
    <t>Daniel Püschel</t>
  </si>
  <si>
    <t>Keno Veith</t>
  </si>
  <si>
    <t>Mehdi Hanzaldeh</t>
  </si>
  <si>
    <t>Sven Schober</t>
  </si>
  <si>
    <t>Halfpenny Trainingtool Two Hand</t>
  </si>
  <si>
    <t>West German Champs FIBO 2019</t>
  </si>
  <si>
    <t>Christian Stahl</t>
  </si>
  <si>
    <t>Sebastian Paulig</t>
  </si>
  <si>
    <t>Uwe Müller</t>
  </si>
  <si>
    <t>Jeremy Parot</t>
  </si>
  <si>
    <t>Lukas Neumayer</t>
  </si>
  <si>
    <t>Fabian Baum</t>
  </si>
  <si>
    <t>Peter Jankaile</t>
  </si>
  <si>
    <t>Armin Friedewald</t>
  </si>
  <si>
    <t>Alexander Mikal</t>
  </si>
  <si>
    <t>Tobias Bugert</t>
  </si>
  <si>
    <t>Phillip Stahlhof</t>
  </si>
  <si>
    <t>Vitali Reibrik</t>
  </si>
  <si>
    <t>Christop Zeisig</t>
  </si>
  <si>
    <t>Daniel Beyer</t>
  </si>
  <si>
    <t>Oliver Gratzer</t>
  </si>
  <si>
    <t>Sascha Melehing</t>
  </si>
  <si>
    <t>Stefan Schwaneder</t>
  </si>
  <si>
    <t>Andy Starzer</t>
  </si>
  <si>
    <t>Frank Delventhal</t>
  </si>
  <si>
    <t>Johannes Brandt</t>
  </si>
  <si>
    <t>Fabian Frank</t>
  </si>
  <si>
    <t>Helmut Fischer</t>
  </si>
  <si>
    <t>Hayk Ghazaryan</t>
  </si>
  <si>
    <t>Felix Puls</t>
  </si>
  <si>
    <t>Sascha Kunze</t>
  </si>
  <si>
    <t>Raptor Mega Crush 2.5" Hold</t>
  </si>
  <si>
    <t>sec</t>
  </si>
  <si>
    <t>West German Champs FIBO 2056</t>
  </si>
  <si>
    <t>Tim Schmidt</t>
  </si>
  <si>
    <t>Thore Zimmer</t>
  </si>
  <si>
    <t>Michel van de Mon</t>
  </si>
  <si>
    <t>Didier Yigit</t>
  </si>
  <si>
    <t>Daniel Dopfinger</t>
  </si>
  <si>
    <t>Lucas Neumayer</t>
  </si>
  <si>
    <t>Andre Erk</t>
  </si>
  <si>
    <t>Max Krüger</t>
  </si>
  <si>
    <t>Malte Konrad</t>
  </si>
  <si>
    <t>Kevin Eze</t>
  </si>
  <si>
    <t>Francesco Cologero</t>
  </si>
  <si>
    <t>Robby Graw</t>
  </si>
  <si>
    <t>Charles Crinellot</t>
  </si>
  <si>
    <t>Michael Trost</t>
  </si>
  <si>
    <t>2x25kg ATX Timehold dh</t>
  </si>
  <si>
    <t>Sunny Bradley</t>
  </si>
  <si>
    <t>Johanna Kruse</t>
  </si>
  <si>
    <t>Charlotte Liemiur</t>
  </si>
  <si>
    <t>Caroline Reis</t>
  </si>
  <si>
    <t>Sascha Krieg</t>
  </si>
  <si>
    <t>Carl Jänisen</t>
  </si>
  <si>
    <t>Heike Baier</t>
  </si>
  <si>
    <t xml:space="preserve">ONE HAND DEADLIFT - using an Olympic Bar (with a hook grip) </t>
  </si>
  <si>
    <t>West Germans FIBO 2019 RB</t>
  </si>
  <si>
    <t>Raptor Monster Crush 3.0" Hold</t>
  </si>
  <si>
    <t xml:space="preserve">45k </t>
  </si>
  <si>
    <t>Jeffrey Podszuweit</t>
  </si>
  <si>
    <t>Clemens Keune</t>
  </si>
  <si>
    <t>Roman Reisch</t>
  </si>
  <si>
    <t>Matthias Müller</t>
  </si>
  <si>
    <t>Uwe Vernaldi</t>
  </si>
  <si>
    <t>Alexander Kirchberg</t>
  </si>
  <si>
    <t>Richard Gensch</t>
  </si>
  <si>
    <t>Jeffrey Podzuweit</t>
  </si>
  <si>
    <t>Martin Kries</t>
  </si>
  <si>
    <t>Raptor Monster Crush 3.0" Lift</t>
  </si>
  <si>
    <t>North German Grip Champs 2019</t>
  </si>
  <si>
    <t>Doreen Durschak</t>
  </si>
  <si>
    <t>Mandy Trost</t>
  </si>
  <si>
    <t xml:space="preserve">Matthias Härle </t>
  </si>
  <si>
    <t>Hardy Kniebel</t>
  </si>
  <si>
    <t>Emil Gerwin</t>
  </si>
  <si>
    <t>4kg</t>
  </si>
  <si>
    <t>18kg</t>
  </si>
  <si>
    <t>Maddox Trost</t>
  </si>
  <si>
    <t>Vanessa Durschak</t>
  </si>
  <si>
    <t xml:space="preserve">Vanessa Durschak </t>
  </si>
  <si>
    <t xml:space="preserve">Maddox Trost </t>
  </si>
  <si>
    <t>Lia Schmalz</t>
  </si>
  <si>
    <t>Robert Spindler</t>
  </si>
  <si>
    <t>22nd British Grip Champs 2014</t>
  </si>
  <si>
    <t>Wrist Developer WD2</t>
  </si>
  <si>
    <t xml:space="preserve">L8 </t>
  </si>
  <si>
    <t>Black Spring</t>
  </si>
  <si>
    <t>26th British Grip Champs 2019</t>
  </si>
  <si>
    <t>2x20k</t>
  </si>
  <si>
    <t>3x10</t>
  </si>
  <si>
    <t>Loose Plate Pinch Hold (hop/time)</t>
  </si>
  <si>
    <t xml:space="preserve">Durchschnittliche Zeit: </t>
  </si>
  <si>
    <t>Snapping one Grade 5 Bolt 166k</t>
  </si>
  <si>
    <t>Snapping one 6" nail 95k</t>
  </si>
  <si>
    <t>7th European Grip Champs 2018</t>
  </si>
  <si>
    <t>Recordbreaker #6 2019</t>
  </si>
  <si>
    <t>Death Finger Tools Rekorde:</t>
  </si>
  <si>
    <t>Devils Head LFT</t>
  </si>
  <si>
    <t>__________________</t>
  </si>
  <si>
    <t>Devils Head Hold</t>
  </si>
  <si>
    <t>David Horne</t>
  </si>
  <si>
    <t>Reuben Hughes</t>
  </si>
  <si>
    <t xml:space="preserve">Recordbreaker #6 2019 </t>
  </si>
  <si>
    <t>FANCY EVENTS</t>
  </si>
  <si>
    <t>Daniel Hagmann</t>
  </si>
  <si>
    <t>Zsolt Hornyak</t>
  </si>
  <si>
    <t>Christoph Wilfing</t>
  </si>
  <si>
    <t>Georg Stübler</t>
  </si>
  <si>
    <t>Matthias Kargl Turner</t>
  </si>
  <si>
    <t>Gregor Wallner</t>
  </si>
  <si>
    <t>Peter Reinthaler</t>
  </si>
  <si>
    <t>Alex Pürzel</t>
  </si>
  <si>
    <t>Andy Pürzel</t>
  </si>
  <si>
    <t>Nikolai Nantschev</t>
  </si>
  <si>
    <t>Frank Delvental</t>
  </si>
  <si>
    <t>Markus Topf</t>
  </si>
  <si>
    <t>Tristan Bauer</t>
  </si>
  <si>
    <t>Intelligent Grip 2019</t>
  </si>
  <si>
    <t>175kg</t>
  </si>
  <si>
    <t>150kg</t>
  </si>
  <si>
    <t>125kg</t>
  </si>
  <si>
    <t>Manuel Schmelz</t>
  </si>
  <si>
    <t>Sven Tomo</t>
  </si>
  <si>
    <t>Stefan Krippel</t>
  </si>
  <si>
    <t>Michael Schrott</t>
  </si>
  <si>
    <t>Michael Göck</t>
  </si>
  <si>
    <t>Michael Sommer</t>
  </si>
  <si>
    <t>Harald Kraft</t>
  </si>
  <si>
    <t>Robin Müller</t>
  </si>
  <si>
    <t>Simon Gladh</t>
  </si>
  <si>
    <t>Josef Still</t>
  </si>
  <si>
    <t xml:space="preserve">Catrin Silberzahn  </t>
  </si>
  <si>
    <t>Noah Eichinger</t>
  </si>
  <si>
    <t>2. Southgerman Grip Champs 2019</t>
  </si>
  <si>
    <t>47,5k</t>
  </si>
  <si>
    <t>40k</t>
  </si>
  <si>
    <t>Daniel Peetz</t>
  </si>
  <si>
    <t>32,5k</t>
  </si>
  <si>
    <t>10k</t>
  </si>
  <si>
    <t>Leo Keller</t>
  </si>
  <si>
    <t>Lars Keller</t>
  </si>
  <si>
    <t>Udo Carpentari</t>
  </si>
  <si>
    <t>Julian Mair</t>
  </si>
  <si>
    <t>Kevin Schmid</t>
  </si>
  <si>
    <t>Christian Thiede</t>
  </si>
  <si>
    <t>II Grip Champs of Tyrol 2019</t>
  </si>
  <si>
    <t>Rebecca Gründler</t>
  </si>
  <si>
    <t>Elaine Lampert</t>
  </si>
  <si>
    <t>Raptor Country Crush 2.0" Hold</t>
  </si>
  <si>
    <t>45k</t>
  </si>
  <si>
    <t>25k</t>
  </si>
  <si>
    <t>35k</t>
  </si>
  <si>
    <t>15k</t>
  </si>
  <si>
    <t>Dominic Stanger</t>
  </si>
  <si>
    <t>Hussein Hamidovik</t>
  </si>
  <si>
    <t>Raphael Paukner</t>
  </si>
  <si>
    <t>Michael Litzbarski</t>
  </si>
  <si>
    <t>80k</t>
  </si>
  <si>
    <t>100k</t>
  </si>
  <si>
    <t>60k</t>
  </si>
  <si>
    <t>Adetobungo  Williams</t>
  </si>
  <si>
    <t>333k</t>
  </si>
  <si>
    <t>285k</t>
  </si>
  <si>
    <t>240k</t>
  </si>
  <si>
    <t>190k</t>
  </si>
  <si>
    <t>Konstantin Neumann</t>
  </si>
  <si>
    <t>Beuchle Tobias</t>
  </si>
  <si>
    <t>Sven Reichow</t>
  </si>
  <si>
    <t>Steve Kühleis</t>
  </si>
  <si>
    <t>Andre Bonne</t>
  </si>
  <si>
    <t>Marco Simon</t>
  </si>
  <si>
    <t>Ptack Marek</t>
  </si>
  <si>
    <t>Marcel Mette</t>
  </si>
  <si>
    <t>Stephan Strauß</t>
  </si>
  <si>
    <t>Andy Rudolf</t>
  </si>
  <si>
    <t>Marlies Götze</t>
  </si>
  <si>
    <t>Adrian Jensen</t>
  </si>
  <si>
    <t>9kg</t>
  </si>
  <si>
    <t>II Grip of Stadtwerke Eilenburg 2019</t>
  </si>
  <si>
    <t>Charlotte Bonne</t>
  </si>
  <si>
    <t>Jokabug Hawaii</t>
  </si>
  <si>
    <t>The Payne 6" Lift</t>
  </si>
  <si>
    <t>Little Big Horn 6"</t>
  </si>
  <si>
    <t>Anaconda 4</t>
  </si>
  <si>
    <t>Stefan Graue</t>
  </si>
  <si>
    <t>Andreas Gutscher</t>
  </si>
  <si>
    <t>Dominik Lermer</t>
  </si>
  <si>
    <t>Marco Hippe</t>
  </si>
  <si>
    <t>Jenny laBaume</t>
  </si>
  <si>
    <t>3rd German Grip Champs 2019</t>
  </si>
  <si>
    <t>115kg</t>
  </si>
  <si>
    <t>85kg</t>
  </si>
  <si>
    <t>70kg</t>
  </si>
  <si>
    <t>100kg</t>
  </si>
  <si>
    <t>Daniel Rauschenbach</t>
  </si>
  <si>
    <t>hop</t>
  </si>
  <si>
    <t>250k</t>
  </si>
  <si>
    <t>210k</t>
  </si>
  <si>
    <t>170k</t>
  </si>
  <si>
    <t>Dinnie Stones Traininer</t>
  </si>
  <si>
    <t>Tatu Karhu</t>
  </si>
  <si>
    <t>Bonehill Rec Breaker 2019</t>
  </si>
  <si>
    <t>Annika Eilmann</t>
  </si>
  <si>
    <t>Hilde Holtebu</t>
  </si>
  <si>
    <t>Tomi Tuomi</t>
  </si>
  <si>
    <t>50mm Block Lift</t>
  </si>
  <si>
    <t>Tuomo Kärkkainen</t>
  </si>
  <si>
    <t>50mm Block Hold</t>
  </si>
  <si>
    <t>Timo Lauttamus</t>
  </si>
  <si>
    <t>Jerome Bloom</t>
  </si>
  <si>
    <t>Jaako Nikkila</t>
  </si>
  <si>
    <t>Jari Taipale</t>
  </si>
  <si>
    <t>Mikko Rantaleinen</t>
  </si>
  <si>
    <t>Marja Laari</t>
  </si>
  <si>
    <t>Alexander Andreev</t>
  </si>
  <si>
    <t>Jason Dingey</t>
  </si>
  <si>
    <t>Dali Zheng</t>
  </si>
  <si>
    <t>Arto Joronen</t>
  </si>
  <si>
    <t>Melissa Dingey</t>
  </si>
  <si>
    <t>Heather Shearer</t>
  </si>
  <si>
    <t>CC Monster Crush 3"</t>
  </si>
  <si>
    <t>Bonehill 2019</t>
  </si>
  <si>
    <t>Ironmind Axle</t>
  </si>
  <si>
    <t>FENCE POST LIFT (ONE HAND)</t>
  </si>
  <si>
    <t>FENCE POST - HOLD (ONE HAND) - min 5 secs [80k, 70k, 60k, 50k, 40k, 30k, 20k or 10k if needed.]</t>
  </si>
  <si>
    <t xml:space="preserve">Marja Laari  </t>
  </si>
  <si>
    <t xml:space="preserve">Heather Shearer  </t>
  </si>
  <si>
    <t xml:space="preserve">Melissa Dingey  </t>
  </si>
  <si>
    <t xml:space="preserve">Alexander Andreev  </t>
  </si>
  <si>
    <t xml:space="preserve">Jerome Bloom </t>
  </si>
  <si>
    <t xml:space="preserve">Dennis Eichinger  </t>
  </si>
  <si>
    <t xml:space="preserve">Jason Dingey </t>
  </si>
  <si>
    <t xml:space="preserve">Jari Taipale  </t>
  </si>
  <si>
    <t xml:space="preserve">Dali Zheng  </t>
  </si>
  <si>
    <t xml:space="preserve">Arto Joronen </t>
  </si>
  <si>
    <t>The Crate LT</t>
  </si>
  <si>
    <t>Andreas Kirchberg</t>
  </si>
  <si>
    <t>Francesco Müller</t>
  </si>
  <si>
    <t>Stefan Rother</t>
  </si>
  <si>
    <t>Robby Wagner</t>
  </si>
  <si>
    <t>90k</t>
  </si>
  <si>
    <t>105k</t>
  </si>
  <si>
    <t>75k</t>
  </si>
  <si>
    <t>Grand Prix of Leipzig 2019</t>
  </si>
  <si>
    <t>70k</t>
  </si>
  <si>
    <t>50k</t>
  </si>
  <si>
    <t>Jeffey Podszuweit</t>
  </si>
  <si>
    <t>Lukas Ben Mehrholz</t>
  </si>
  <si>
    <t>Andreas Hofmann</t>
  </si>
  <si>
    <t xml:space="preserve">Micha Reichelt </t>
  </si>
  <si>
    <t>Tobias Friess</t>
  </si>
  <si>
    <t>Bonehill Recordbreaker 2019</t>
  </si>
  <si>
    <t>RB Grand Prix of Leipzig 2019</t>
  </si>
  <si>
    <t>Good Square Weightlift</t>
  </si>
  <si>
    <t>16k</t>
  </si>
  <si>
    <t>___________________</t>
  </si>
  <si>
    <t>8k</t>
  </si>
  <si>
    <t>2,5k</t>
  </si>
  <si>
    <t>12k</t>
  </si>
  <si>
    <t>_______________________</t>
  </si>
  <si>
    <t>Thorsten Siegel</t>
  </si>
  <si>
    <t>Yanis Mirza</t>
  </si>
  <si>
    <t>Nico Gollnick</t>
  </si>
  <si>
    <t>Kevin Schultz</t>
  </si>
  <si>
    <t>Thomas Kettelgruber</t>
  </si>
  <si>
    <t>Romy Schreyer</t>
  </si>
  <si>
    <t>Stark fürs Leben Ostdeutsche 2019</t>
  </si>
  <si>
    <t>49mm</t>
  </si>
  <si>
    <t>48mm</t>
  </si>
  <si>
    <t>42mm</t>
  </si>
  <si>
    <t>40mm</t>
  </si>
  <si>
    <t>Kevin Dahlmann</t>
  </si>
  <si>
    <t>Steven Schmidt</t>
  </si>
  <si>
    <t>Lionel Vente</t>
  </si>
  <si>
    <t>4,2kg</t>
  </si>
  <si>
    <t>3,8kg</t>
  </si>
  <si>
    <t>3,4kg</t>
  </si>
  <si>
    <t>2,6kg</t>
  </si>
  <si>
    <t>2,2kg</t>
  </si>
  <si>
    <t>Klaus Gelli</t>
  </si>
  <si>
    <t>Mite Künzling</t>
  </si>
  <si>
    <t>Roman Jasofi</t>
  </si>
  <si>
    <t>Sergej Maier</t>
  </si>
  <si>
    <t>Tim Wenzel</t>
  </si>
  <si>
    <t>Stark fürs Leben Rekordbreaker 2019</t>
  </si>
  <si>
    <t xml:space="preserve">Sergej Maier </t>
  </si>
  <si>
    <t>Rolling Handle 50mm Hold</t>
  </si>
  <si>
    <t>Hayk Sarhsyan</t>
  </si>
  <si>
    <t>Ironmind Wristroller 2"</t>
  </si>
  <si>
    <t>100kg/1m</t>
  </si>
  <si>
    <t>Slaughterhouse 2019</t>
  </si>
  <si>
    <t>60kg/1m</t>
  </si>
  <si>
    <t>________________________</t>
  </si>
  <si>
    <t>Alexander Sass Memorial Day 2019</t>
  </si>
  <si>
    <t>Florian Faistnauer</t>
  </si>
  <si>
    <t>King Kong 2019</t>
  </si>
  <si>
    <t>King Kong Recordbreaker 2019</t>
  </si>
  <si>
    <t>120kg/1m</t>
  </si>
  <si>
    <t>Dennis  Biesenbach</t>
  </si>
  <si>
    <t>Alex Moonen</t>
  </si>
  <si>
    <t>Power &amp; Beauty 2019</t>
  </si>
  <si>
    <t>Power &amp; Beauty 2016</t>
  </si>
  <si>
    <t>Power &amp; Beauty 2017</t>
  </si>
  <si>
    <t>Durchnittliche Zeit 300kg:</t>
  </si>
  <si>
    <t>Michael Brünner</t>
  </si>
  <si>
    <t>Alexander Janke</t>
  </si>
  <si>
    <t>Stefan Waitzhofer</t>
  </si>
  <si>
    <t>Simon Herzog</t>
  </si>
  <si>
    <t>Vladimir Eichhorn</t>
  </si>
  <si>
    <t>Dominic Bilic</t>
  </si>
  <si>
    <t>Oliver Klemz</t>
  </si>
  <si>
    <t>Florian Kainz</t>
  </si>
  <si>
    <t>Simon Wiesenbart</t>
  </si>
  <si>
    <t>Vanessa Mümmler</t>
  </si>
  <si>
    <t>Lucia Bilic</t>
  </si>
  <si>
    <t>Alexa Arnold</t>
  </si>
  <si>
    <t>Amelie Schleich</t>
  </si>
  <si>
    <t>Grenzlandcup 2019</t>
  </si>
  <si>
    <t xml:space="preserve">Durchschnittliche Zeit 120kg: </t>
  </si>
  <si>
    <t>Grenzlandcup Recordbreaker 2019</t>
  </si>
  <si>
    <t>Martina Poller</t>
  </si>
  <si>
    <t>Florian Hochreiter</t>
  </si>
  <si>
    <t>GBI OK Grip</t>
  </si>
  <si>
    <t>Grenzlandup Recordbreaker 2019</t>
  </si>
  <si>
    <t>GBI OK Challenge 2019</t>
  </si>
  <si>
    <t xml:space="preserve">Don Larkin 12mm TWO HAND PINCH LT (Adjustable apparatus) </t>
  </si>
  <si>
    <t>Don Larkin 12mm TWO HAND PINCH HOLD (Adjustable apparatus) - 5sec. 65k,</t>
  </si>
  <si>
    <t>Winter Grip League #3 2019</t>
  </si>
  <si>
    <t>Pia Eichhorn</t>
  </si>
  <si>
    <t>Eki Tara</t>
  </si>
  <si>
    <t>Florian Feisstnauer</t>
  </si>
  <si>
    <t>Kalsarikänni 2020</t>
  </si>
  <si>
    <t>Blob Top</t>
  </si>
  <si>
    <t>Stockton Slapper 6" Lift</t>
  </si>
  <si>
    <t>Florian Faisstnauer</t>
  </si>
  <si>
    <t>Winter Grip League #4 2020</t>
  </si>
  <si>
    <t>Tombstone &amp; Vulkan orange Spring Top Level 2min</t>
  </si>
  <si>
    <t>Rolling Handle 76 mm</t>
  </si>
  <si>
    <t>Heller Blob #9 Lift</t>
  </si>
  <si>
    <t>Feat</t>
  </si>
  <si>
    <t>Kalsarikänni RB 2020</t>
  </si>
  <si>
    <t>Skull Hammer</t>
  </si>
  <si>
    <t>Pocketknife 20mm</t>
  </si>
  <si>
    <t>Kalsarikänni RB2020</t>
  </si>
  <si>
    <t xml:space="preserve">Don Larkin 12mm ONE HAND PINCH LT (Adjustable apparatus) </t>
  </si>
  <si>
    <t>Erik Mescheder</t>
  </si>
  <si>
    <t>Karsten Marsch</t>
  </si>
  <si>
    <t>Lucas Wohltmann</t>
  </si>
  <si>
    <t>Lydia Kopmann</t>
  </si>
  <si>
    <t>NDM Grand Prix Hamburg 2020</t>
  </si>
  <si>
    <t>RB NDM Grand Prix Hamburg 2020</t>
  </si>
  <si>
    <t>The Crate HOLD (24k,16k)</t>
  </si>
  <si>
    <t>Pia Eichorn</t>
  </si>
  <si>
    <t>Winter Grip League #5 2020</t>
  </si>
  <si>
    <t>USA Armlifitng Challenge 2020</t>
  </si>
  <si>
    <t>GBI OK Challenge 2020</t>
  </si>
  <si>
    <t>Lockdown League #1 2020</t>
  </si>
  <si>
    <t>Lockdown League #2 2020</t>
  </si>
  <si>
    <t>Florian Feistnauer</t>
  </si>
  <si>
    <t>Marius Teichmann</t>
  </si>
  <si>
    <t>Armlifitng USA Hub Challenge 2020</t>
  </si>
  <si>
    <t>USA Armlifitng BB Challenge 2020</t>
  </si>
  <si>
    <t>Loading Pin Key Pinch Lift 10"</t>
  </si>
  <si>
    <t>Aekido Challenge 2020</t>
  </si>
  <si>
    <t>Harri Tolonen</t>
  </si>
  <si>
    <t>Jenn Donatelli Tibbenham</t>
  </si>
  <si>
    <t>Jokabug Challenge 2020</t>
  </si>
  <si>
    <t>Jokabug Challenge 2019</t>
  </si>
  <si>
    <t>Lockdown League #3 2020</t>
  </si>
  <si>
    <t>The Glorios Seven - Snapp 7 Rebars 10mm x 15" in a row</t>
  </si>
  <si>
    <t>The Dirty Dozen</t>
  </si>
  <si>
    <t xml:space="preserve">David Horne </t>
  </si>
  <si>
    <t>Goliath Bend Feat</t>
  </si>
  <si>
    <t>140kg Zercher Squat bending a 6" nail at the bottom</t>
  </si>
  <si>
    <t>180kg Zercher Hold bending a Bolt 5</t>
  </si>
  <si>
    <t>24k</t>
  </si>
  <si>
    <t>Donald Dinnie Day 2020</t>
  </si>
  <si>
    <t>Pluto 6"</t>
  </si>
  <si>
    <t>Summer Grip Meeting 2020</t>
  </si>
  <si>
    <t>Austrian Summer Games 2020</t>
  </si>
  <si>
    <t>Steve Millard</t>
  </si>
  <si>
    <t>Thomas Larsen</t>
  </si>
  <si>
    <t>Tuomo Kärkkäinen</t>
  </si>
  <si>
    <t>Joni Koponen</t>
  </si>
  <si>
    <t>Jouni Mähönen</t>
  </si>
  <si>
    <t>Simon P. Stewart</t>
  </si>
  <si>
    <t>Tiia Niskanen</t>
  </si>
  <si>
    <t>Sini Ylärakkola</t>
  </si>
  <si>
    <t>Iida Mulari</t>
  </si>
  <si>
    <t>Anita Sääskö</t>
  </si>
  <si>
    <t>DRAIN PIPE LT</t>
  </si>
  <si>
    <t>Snapping a 6" nail while Swimming</t>
  </si>
  <si>
    <t>Osterteich 2020</t>
  </si>
  <si>
    <t>4stk</t>
  </si>
  <si>
    <t>August 2020</t>
  </si>
  <si>
    <t>Durchschnittliche Zeit</t>
  </si>
  <si>
    <t>Elizabeth Horne</t>
  </si>
  <si>
    <t>Snapping a 6" nail while Diving</t>
  </si>
  <si>
    <t>98k</t>
  </si>
  <si>
    <t>Reubens Challenge</t>
  </si>
  <si>
    <t>2 Finger Loading Pin Lift 4"</t>
  </si>
  <si>
    <t>GBI Vbar Challenge 2020</t>
  </si>
  <si>
    <t xml:space="preserve">Dennis Eichinger </t>
  </si>
  <si>
    <t xml:space="preserve">Steffen Knaak </t>
  </si>
  <si>
    <t>Jördis Grzonka</t>
  </si>
  <si>
    <t>Martin Hartmann</t>
  </si>
  <si>
    <t>Burak Kacar</t>
  </si>
  <si>
    <t>Lars Görk-Nöldner</t>
  </si>
  <si>
    <t>Hanjo Böhme</t>
  </si>
  <si>
    <t>III Ostdeutsche 2020</t>
  </si>
  <si>
    <t>Heinz Sikorski</t>
  </si>
  <si>
    <t>Max Woidtke</t>
  </si>
  <si>
    <t>Alexandro Hanne</t>
  </si>
  <si>
    <t>Grab Ball</t>
  </si>
  <si>
    <t>30k</t>
  </si>
  <si>
    <t>laying</t>
  </si>
  <si>
    <t>standing</t>
  </si>
  <si>
    <t>September 2020</t>
  </si>
  <si>
    <t>60D</t>
  </si>
  <si>
    <t xml:space="preserve">Snapping one 6" Danish nail </t>
  </si>
  <si>
    <t>III Ostdeutsche 2020 Rekordbreaker</t>
  </si>
  <si>
    <t>III Ostdeutsche 2020 Rec Breaker</t>
  </si>
  <si>
    <t>III Ostdeutsche 2020 Recbreaker</t>
  </si>
  <si>
    <t>III Ostdeutsche Rec Breaker 2020</t>
  </si>
  <si>
    <t>Simon P Stewart</t>
  </si>
  <si>
    <t>Max Kazin</t>
  </si>
  <si>
    <t>Harri Tolonnen</t>
  </si>
  <si>
    <t>Simon P. Steward</t>
  </si>
  <si>
    <t>Jaakko Nikkilä</t>
  </si>
  <si>
    <t>Tihomir Traykov</t>
  </si>
  <si>
    <t>Manuel Pieroni</t>
  </si>
  <si>
    <t>Thomas Larson</t>
  </si>
  <si>
    <t>Belal Abou Alaynain</t>
  </si>
  <si>
    <t>Panagiotis Kalamidas</t>
  </si>
  <si>
    <t>Pekka Salla</t>
  </si>
  <si>
    <t>Jesse Thomasfolk</t>
  </si>
  <si>
    <t>Stanley Sallee</t>
  </si>
  <si>
    <t>Matt Baker</t>
  </si>
  <si>
    <t>Michael Wilfong</t>
  </si>
  <si>
    <t>Mark Haydock</t>
  </si>
  <si>
    <t>John Pachico</t>
  </si>
  <si>
    <t>Chris Martinez</t>
  </si>
  <si>
    <t>Dan Butterworth</t>
  </si>
  <si>
    <t>Huub Lauwaars</t>
  </si>
  <si>
    <t>Joe Vierra</t>
  </si>
  <si>
    <t>Lawrence Gray</t>
  </si>
  <si>
    <t>Mike Saffel</t>
  </si>
  <si>
    <t>Glenn Hunter</t>
  </si>
  <si>
    <t>John Oka</t>
  </si>
  <si>
    <t>Francesco Presicci</t>
  </si>
  <si>
    <t>Brandon Kyse</t>
  </si>
  <si>
    <t>Elisabeth Horne</t>
  </si>
  <si>
    <t>Katie Jellerson</t>
  </si>
  <si>
    <t>Jaclyn Curry</t>
  </si>
  <si>
    <t>Mrs. Jokabug</t>
  </si>
  <si>
    <t>Rebecca Martinez</t>
  </si>
  <si>
    <t>Lucy Horne</t>
  </si>
  <si>
    <t>Martin Keegan</t>
  </si>
  <si>
    <t>Sally Horne</t>
  </si>
  <si>
    <t>Emma Dingey</t>
  </si>
  <si>
    <t>Maxim Kazin</t>
  </si>
  <si>
    <t>Tomi Ruoho</t>
  </si>
  <si>
    <t>Thomas Head</t>
  </si>
  <si>
    <t>Steve Slater</t>
  </si>
  <si>
    <t>Tommi Hietamies</t>
  </si>
  <si>
    <t>Steffen Knaak</t>
  </si>
  <si>
    <t>Erich Knaak</t>
  </si>
  <si>
    <t>Lucy Güldner</t>
  </si>
  <si>
    <t>Patsy's Challenge 2020</t>
  </si>
  <si>
    <t>Inch Pinch Challenge</t>
  </si>
  <si>
    <t>Chase Mansano</t>
  </si>
  <si>
    <t>Chris Oka</t>
  </si>
  <si>
    <t>Justin Alan</t>
  </si>
  <si>
    <t>Mervi Pekki</t>
  </si>
  <si>
    <t>7"</t>
  </si>
  <si>
    <t>Jokabug-Patsy Challenge 2020</t>
  </si>
  <si>
    <t>The Crate Race</t>
  </si>
  <si>
    <t>Harry Tolonen</t>
  </si>
  <si>
    <t>The Crate Race 2020</t>
  </si>
  <si>
    <t>Marko Honkasalo</t>
  </si>
  <si>
    <t>Istvan Nemez</t>
  </si>
  <si>
    <t>Ekrem Tara</t>
  </si>
  <si>
    <t>Matthias Lechleitner</t>
  </si>
  <si>
    <t>Burkard Seufert</t>
  </si>
  <si>
    <t>Valentin Krieg</t>
  </si>
  <si>
    <t>Andy Oberlechner</t>
  </si>
  <si>
    <t>Katharina Lechleitner</t>
  </si>
  <si>
    <t>King Kong 2020</t>
  </si>
  <si>
    <t>2.25" Crusher</t>
  </si>
  <si>
    <t>Katharina Lechleithner</t>
  </si>
  <si>
    <t>Andreas Oberlechner</t>
  </si>
  <si>
    <t>Lukas Steinert</t>
  </si>
  <si>
    <t>King Kong 2020 Recordbreaker</t>
  </si>
  <si>
    <t>Francesca Palmiotto</t>
  </si>
  <si>
    <t>King Kong Recordbreaker 2020</t>
  </si>
  <si>
    <t>Matthias Lechleithner</t>
  </si>
  <si>
    <t>Kong Kong Recordbreaker 2020</t>
  </si>
  <si>
    <t>Drainpipe Hold</t>
  </si>
  <si>
    <t xml:space="preserve">Francesca Palmiotto </t>
  </si>
  <si>
    <t>85k</t>
  </si>
  <si>
    <t>55k</t>
  </si>
  <si>
    <t>King Kong Record Breaker 2020</t>
  </si>
  <si>
    <t>Heller Blob #10 Face Lift</t>
  </si>
  <si>
    <t>Crabhold</t>
  </si>
  <si>
    <t>Chainlift</t>
  </si>
  <si>
    <t>danish</t>
  </si>
  <si>
    <t>35:53</t>
  </si>
  <si>
    <t>121k</t>
  </si>
  <si>
    <t>Pocketknife 20mm Hold</t>
  </si>
  <si>
    <t>19k</t>
  </si>
  <si>
    <t>14k</t>
  </si>
  <si>
    <t>Thumbbreaker</t>
  </si>
  <si>
    <t>Russian Handle 2.25" for 6"</t>
  </si>
  <si>
    <t>Snapp twelve  6" nails in a row</t>
  </si>
  <si>
    <t>Snapping a 6" nail while balancing a 10kg Plate on the Head</t>
  </si>
  <si>
    <t>Tanner Merkle</t>
  </si>
  <si>
    <t>USA</t>
  </si>
  <si>
    <t>Patsy's Grabball Challenge 2020</t>
  </si>
  <si>
    <t>GER</t>
  </si>
  <si>
    <t>Brad Provick</t>
  </si>
  <si>
    <t>CAN</t>
  </si>
  <si>
    <t>Joe Hodgson</t>
  </si>
  <si>
    <t>AUS</t>
  </si>
  <si>
    <t>NOR</t>
  </si>
  <si>
    <t>Lucas Raymond</t>
  </si>
  <si>
    <t>Tony Coward</t>
  </si>
  <si>
    <t>GBR</t>
  </si>
  <si>
    <t>AUT</t>
  </si>
  <si>
    <t>Mike Saffell</t>
  </si>
  <si>
    <t>Clint Ziegler</t>
  </si>
  <si>
    <t>GDR</t>
  </si>
  <si>
    <t>RUS</t>
  </si>
  <si>
    <t>Hawaii</t>
  </si>
  <si>
    <t>Hopp (2)</t>
  </si>
  <si>
    <t>Sara Saffell</t>
  </si>
  <si>
    <t>Elaine Wilson</t>
  </si>
  <si>
    <t>Grab Ball Hold</t>
  </si>
  <si>
    <t xml:space="preserve">Max Kazim </t>
  </si>
  <si>
    <t xml:space="preserve">RUS </t>
  </si>
  <si>
    <t xml:space="preserve">G Gresham </t>
  </si>
  <si>
    <t xml:space="preserve">GER </t>
  </si>
  <si>
    <r>
      <t>Ironmind Hub Double Key Pinch</t>
    </r>
    <r>
      <rPr>
        <sz val="12"/>
        <color rgb="FF000000"/>
        <rFont val="Verdana"/>
        <family val="2"/>
      </rPr>
      <t> - Full Lockout</t>
    </r>
  </si>
  <si>
    <t xml:space="preserve">Dan Flemming </t>
  </si>
  <si>
    <t>AT</t>
  </si>
  <si>
    <t>Vitalyi Bobryav</t>
  </si>
  <si>
    <t>John Jokabug</t>
  </si>
  <si>
    <t>Jess Brar</t>
  </si>
  <si>
    <t>Jeka Jeffries</t>
  </si>
  <si>
    <t>FIN</t>
  </si>
  <si>
    <t>GB</t>
  </si>
  <si>
    <t>Marjia Laari</t>
  </si>
  <si>
    <t>Laura Brackall</t>
  </si>
  <si>
    <t>Marianne Hunter</t>
  </si>
  <si>
    <t>Jokabug Challenge Spring 2019</t>
  </si>
  <si>
    <t xml:space="preserve">Jenn Donatelli-Tibbenham </t>
  </si>
  <si>
    <t xml:space="preserve">GB </t>
  </si>
  <si>
    <t xml:space="preserve">Mervi Pekki </t>
  </si>
  <si>
    <t xml:space="preserve">FIN </t>
  </si>
  <si>
    <t xml:space="preserve">AUT </t>
  </si>
  <si>
    <t>Grip Stadtwerke Eilenburg 2018</t>
  </si>
  <si>
    <t xml:space="preserve">Claudia Hensel </t>
  </si>
  <si>
    <t xml:space="preserve">GDR </t>
  </si>
  <si>
    <t xml:space="preserve">Ninnu Patrikainen </t>
  </si>
  <si>
    <t>Powerexpo 2018</t>
  </si>
  <si>
    <t xml:space="preserve">May Britt Tynes </t>
  </si>
  <si>
    <t xml:space="preserve">NOR </t>
  </si>
  <si>
    <t xml:space="preserve">Piritta Hannukari </t>
  </si>
  <si>
    <t xml:space="preserve">Hjördis Dietrich </t>
  </si>
  <si>
    <t xml:space="preserve">Maria Rantalainen </t>
  </si>
  <si>
    <t xml:space="preserve">Tomi Tuomi </t>
  </si>
  <si>
    <t xml:space="preserve">FIN  </t>
  </si>
  <si>
    <t xml:space="preserve">Harri Tolonen </t>
  </si>
  <si>
    <t xml:space="preserve">Pekka Salla </t>
  </si>
  <si>
    <t xml:space="preserve">Petri Rantalainen </t>
  </si>
  <si>
    <t xml:space="preserve">Tobias Zinserling </t>
  </si>
  <si>
    <t xml:space="preserve">Juhamatti Paajanen </t>
  </si>
  <si>
    <t xml:space="preserve">217.5 </t>
  </si>
  <si>
    <t xml:space="preserve">1. </t>
  </si>
  <si>
    <t xml:space="preserve">2. </t>
  </si>
  <si>
    <t xml:space="preserve">Jesse Pynnönen </t>
  </si>
  <si>
    <t xml:space="preserve">3. </t>
  </si>
  <si>
    <t xml:space="preserve">Thomas Larsen </t>
  </si>
  <si>
    <t xml:space="preserve">4. </t>
  </si>
  <si>
    <t xml:space="preserve">5. </t>
  </si>
  <si>
    <t xml:space="preserve">6. </t>
  </si>
  <si>
    <t xml:space="preserve">Jarno Hyväri </t>
  </si>
  <si>
    <t xml:space="preserve">8. </t>
  </si>
  <si>
    <t xml:space="preserve">9. </t>
  </si>
  <si>
    <t xml:space="preserve">10. </t>
  </si>
  <si>
    <t xml:space="preserve">Riccardo Magni </t>
  </si>
  <si>
    <t xml:space="preserve">12. </t>
  </si>
  <si>
    <t xml:space="preserve">Jouni Mähönen </t>
  </si>
  <si>
    <t xml:space="preserve"> Bonehill 2018</t>
  </si>
  <si>
    <t xml:space="preserve">Jaakko Nikkilä </t>
  </si>
  <si>
    <t xml:space="preserve">14. </t>
  </si>
  <si>
    <t xml:space="preserve">Fenne Muhonen </t>
  </si>
  <si>
    <t xml:space="preserve">15. </t>
  </si>
  <si>
    <t xml:space="preserve">Niko Junnilainen </t>
  </si>
  <si>
    <t xml:space="preserve">Henri Hermola </t>
  </si>
  <si>
    <t xml:space="preserve">Henri Granbacka </t>
  </si>
  <si>
    <t xml:space="preserve">19. </t>
  </si>
  <si>
    <t xml:space="preserve">Tuomas Maunola </t>
  </si>
  <si>
    <t xml:space="preserve">Petri Partanen </t>
  </si>
  <si>
    <t xml:space="preserve">20. </t>
  </si>
  <si>
    <t xml:space="preserve">Tuomo Kärkkäinen </t>
  </si>
  <si>
    <t xml:space="preserve">21. </t>
  </si>
  <si>
    <t xml:space="preserve">Mikko Rantalainen </t>
  </si>
  <si>
    <t xml:space="preserve">22. </t>
  </si>
  <si>
    <t xml:space="preserve">Kalle Ovaskainen </t>
  </si>
  <si>
    <t xml:space="preserve">23. </t>
  </si>
  <si>
    <t xml:space="preserve">Tomi Ruoho </t>
  </si>
  <si>
    <t xml:space="preserve">24. </t>
  </si>
  <si>
    <t>Espen Z Harnes</t>
  </si>
  <si>
    <t xml:space="preserve"> NOR </t>
  </si>
  <si>
    <t xml:space="preserve">Anssi Laukkanen </t>
  </si>
  <si>
    <t xml:space="preserve">26. </t>
  </si>
  <si>
    <t xml:space="preserve">27. </t>
  </si>
  <si>
    <t xml:space="preserve">Jari Taipale </t>
  </si>
  <si>
    <t xml:space="preserve">28. </t>
  </si>
  <si>
    <t xml:space="preserve">Tomas Valverde </t>
  </si>
  <si>
    <t>Michael Thomas</t>
  </si>
  <si>
    <t>Oregons Strongest Hands 2019</t>
  </si>
  <si>
    <t>Tomi Ruohu</t>
  </si>
  <si>
    <t>Riku Karu</t>
  </si>
  <si>
    <t>Estonia</t>
  </si>
  <si>
    <t>Adam T. Glass</t>
  </si>
  <si>
    <t>Niko Junnilainen</t>
  </si>
  <si>
    <t>Petri Rantalainen</t>
  </si>
  <si>
    <t>Wales</t>
  </si>
  <si>
    <t>25th British Grip Championships 2018</t>
  </si>
  <si>
    <t>Fenne Muhonen</t>
  </si>
  <si>
    <t>Timo Lautiamus</t>
  </si>
  <si>
    <t>Jaako Nikkilä</t>
  </si>
  <si>
    <t>Juhamatti Paajanen</t>
  </si>
  <si>
    <t>Benjamin Kanerva</t>
  </si>
  <si>
    <t>Norway</t>
  </si>
  <si>
    <t>Tommy Lymath</t>
  </si>
  <si>
    <t>Anders Dahlquist</t>
  </si>
  <si>
    <t>Sweden</t>
  </si>
  <si>
    <t>Hans Eklund</t>
  </si>
  <si>
    <t>Ari Kanerva</t>
  </si>
  <si>
    <t>Tomas Valverde</t>
  </si>
  <si>
    <t>Petri Partanen</t>
  </si>
  <si>
    <t>Kalle Lane</t>
  </si>
  <si>
    <t>Russia</t>
  </si>
  <si>
    <t>Kalle Ovaskainen</t>
  </si>
  <si>
    <t>Laura Breakell</t>
  </si>
  <si>
    <t>Ashley Glass</t>
  </si>
  <si>
    <t>Mari Pitkälahti</t>
  </si>
  <si>
    <t>Ukraine</t>
  </si>
  <si>
    <t>Jodie Grotzke Nelson</t>
  </si>
  <si>
    <t>Andrew Thomas</t>
  </si>
  <si>
    <t>Maria Rantalainen</t>
  </si>
  <si>
    <t>Mike T Nelson</t>
  </si>
  <si>
    <t xml:space="preserve">Reuben Hughes   </t>
  </si>
  <si>
    <t xml:space="preserve">Paul Savage  </t>
  </si>
  <si>
    <t xml:space="preserve">Greg Lewis </t>
  </si>
  <si>
    <t xml:space="preserve">Becca Roberts </t>
  </si>
  <si>
    <t xml:space="preserve">Jason Horne </t>
  </si>
  <si>
    <t xml:space="preserve">Mike Betty   </t>
  </si>
  <si>
    <t xml:space="preserve">Andrew Smith    </t>
  </si>
  <si>
    <t xml:space="preserve">Evgeniy Sudyr  </t>
  </si>
  <si>
    <t xml:space="preserve">Espen Z Harnes </t>
  </si>
  <si>
    <t xml:space="preserve">Lucy Horne   </t>
  </si>
  <si>
    <t xml:space="preserve">Michelle Ryder   </t>
  </si>
  <si>
    <t xml:space="preserve">Sally Horne   </t>
  </si>
  <si>
    <t xml:space="preserve">Alwyn Hughes  </t>
  </si>
  <si>
    <t xml:space="preserve">Ilona Sudyr    </t>
  </si>
  <si>
    <t xml:space="preserve"> FIN</t>
  </si>
  <si>
    <t>Usain Bolt - OFF! Sprint #1 2020</t>
  </si>
  <si>
    <t>Dons Motivation zehn 7x210</t>
  </si>
  <si>
    <t>Jarno Hyväri</t>
  </si>
  <si>
    <t>DNK</t>
  </si>
  <si>
    <t>SWE</t>
  </si>
  <si>
    <t>Philip Dahlquist</t>
  </si>
  <si>
    <t>Toni Lopatic</t>
  </si>
  <si>
    <t>Eirik Pedersen</t>
  </si>
  <si>
    <t>Yngve Wehus</t>
  </si>
  <si>
    <t>Tobias Herwig</t>
  </si>
  <si>
    <t>Ryan Lantz</t>
  </si>
  <si>
    <t>Nico Oliveto</t>
  </si>
  <si>
    <t>ITA</t>
  </si>
  <si>
    <t>Handshake Challenge 2020</t>
  </si>
  <si>
    <t>Katharina Maier</t>
  </si>
  <si>
    <t>Oakinger Xmas Grip Challenge 2020</t>
  </si>
  <si>
    <t>Snapping a 88k Nail</t>
  </si>
  <si>
    <t>Mina Ahl</t>
  </si>
  <si>
    <t>Jördis Grondzka</t>
  </si>
  <si>
    <t>Falk Pommer</t>
  </si>
  <si>
    <t>Lars Görg - Nöldner</t>
  </si>
  <si>
    <t>Lars Seifert</t>
  </si>
  <si>
    <t>Masters of the Universe 2020</t>
  </si>
  <si>
    <t>Masters of the Universe 2021</t>
  </si>
  <si>
    <t>Masters of the Universe 2022</t>
  </si>
  <si>
    <t>Masters of the Universe 2024</t>
  </si>
  <si>
    <t>Masters of the Universe 2025</t>
  </si>
  <si>
    <t>Masters of the Universe 2026</t>
  </si>
  <si>
    <t>Juliane Bosse</t>
  </si>
  <si>
    <t>Winter Grip League #6 2020</t>
  </si>
  <si>
    <t xml:space="preserve">Martin Hartmann  </t>
  </si>
  <si>
    <t>19kg</t>
  </si>
  <si>
    <t>Ironmind Hub Hold</t>
  </si>
  <si>
    <t>45lbs</t>
  </si>
  <si>
    <t>Sefan Falke</t>
  </si>
  <si>
    <t>30lbs</t>
  </si>
  <si>
    <t>Ironmind Challenge 2020</t>
  </si>
  <si>
    <t>November - Dezember 2020</t>
  </si>
  <si>
    <t>Sprint #5 reverse brend a Grade 5 bolt (166k rated) – single wraps touching in the middle</t>
  </si>
  <si>
    <t xml:space="preserve">Sirko Petermann (Austria) – G5 bolt fully bent; 50.1 degrees </t>
  </si>
  <si>
    <t xml:space="preserve">Stefan Falke (Germany) – G5 bolt bent to 35.3 degrees </t>
  </si>
  <si>
    <t>Sprint #4: Snap a Grade 8 bolt (207k rated) Lying on your back</t>
  </si>
  <si>
    <t>Stefan Falke (Germany) – G8 bolt snapped in 3min 27sec</t>
  </si>
  <si>
    <t>Sprint #3: Snap a Grade 8 bolt (207k rated) Standing</t>
  </si>
  <si>
    <t>Stefan Falke (Germany) – G8 bolt snapped in 6min 57sec</t>
  </si>
  <si>
    <t>Sprint #3: Snap a Grade 8 bolt (204k rated) Standing</t>
  </si>
  <si>
    <t>Sirko Petermann (Austria) – G8 bolt snapped in 2min 36sec</t>
  </si>
  <si>
    <t>Sprint #2: Snap a Grade 5 bolt (166k rated) Lying on your back</t>
  </si>
  <si>
    <t>Florian Faisstnauer (Austria) - G5 bolt snapped in 2min 14sec</t>
  </si>
  <si>
    <t>Sirko Petermann (Austria) - G5 bolt snapped in 3min 47sec</t>
  </si>
  <si>
    <t>Stefan Falke (Germany) - G5 bolt snapped in 5min 51sec</t>
  </si>
  <si>
    <t>Sprint #1: Snap a Grade 5 bolt (166k rated) Standing</t>
  </si>
  <si>
    <t>Sirko Petermann (Austria) - G5 bolt snapped in 1min 13sec</t>
  </si>
  <si>
    <t xml:space="preserve">Stefan Falke (Germany) - G5 bolt snapped in 3min 45sec </t>
  </si>
  <si>
    <t>USAIN BOLT-OFF! 2020</t>
  </si>
  <si>
    <t>'GOLIATH' BRACED BAR BEND (12mm x 40mm x 121.9cm, or 0.5" x 1.5" x 48" steel bar) [originator Erik Vining]</t>
  </si>
  <si>
    <t>Sirko Petermann (Austria) – 25 July 2020 - Wernigerode, Germany [S235 steel] (metric bar)</t>
  </si>
  <si>
    <t>'DIRTY DOZEN' SNAP TWELVE X 6" X 1/4" (6mm) NAILS FOR TIME [originator Sirko Petermann]</t>
  </si>
  <si>
    <t>Sirko Petermann (Austria) - snapped 12 x 6" nails in 8min 5sec - 2 Oct 2020 - Achenkirk, Austria [121k 6" nails]</t>
  </si>
  <si>
    <t>THE 'FREDDY KRUEGER' REVERSE BENDS - Hold 4 wrapped items between each of your fingers and thumb of your outstretched arm. Then Reverse style bend all to a mimimum of a 40 degree angle. [originator Reuben Hughes]</t>
  </si>
  <si>
    <t xml:space="preserve">Sirko Petermann (Austria) - a Grade 5 bolt, and 3 x single 6" nails bent - 26 Dec 2020 - Achenkirk, Austria [1 x 166.3k G5 bolt &amp; 3 x 88k 6" nails = 430.3k] </t>
  </si>
  <si>
    <t>LIFT A 315LB (142K) ZERCHER SQUAT FROM A RACK, SIT INTO A FULL SQUAT AND THEN BEND A 6" NAIL OR TOUGHER WITH THE BARBELL STILL IN THE CROOK OF THE ARMS, THEN STAND BACK UP AFTER THE ITEM IS FULLY BENT [originator Bud Jeffries]</t>
  </si>
  <si>
    <t xml:space="preserve">Sirko Petermann (Austria) - bent a 6" nail (88k rated) - 14 July 2020 - Achenkirk, Austria </t>
  </si>
  <si>
    <t>WHILST HOLDING A WRAPPED NAIL/BOLT, WITH THE SAME HAND LIFT 62K WITH A (DHWOG) MEATHOOK, THEN BEND THE NAIL/BOLT WHILST HOLDING THE WEIGHT OFF THE GROUND AND AWAY FROM YOUR BODY [originator Sirko Petermann]</t>
  </si>
  <si>
    <t>performance video</t>
  </si>
  <si>
    <t>Sirko Petermann (Austria) - bent a 6" nail - 5 Dec 2020 - Achenkirk, Austria</t>
  </si>
  <si>
    <t>Henna Nokkala</t>
  </si>
  <si>
    <t>Pilvi Mikkonen</t>
  </si>
  <si>
    <t>Karina Kammergruber</t>
  </si>
  <si>
    <t>Ronja Raskunen</t>
  </si>
  <si>
    <t>Iiris Mikkonen</t>
  </si>
  <si>
    <t>Belinda Eichinger</t>
  </si>
  <si>
    <t>Fiona Eichinger</t>
  </si>
  <si>
    <t>Arto's Finnish Ball Challenge 2021</t>
  </si>
  <si>
    <t>Johannes Lampinen</t>
  </si>
  <si>
    <t>Santeri Mikkonen</t>
  </si>
  <si>
    <t>Raimo Mäkinen</t>
  </si>
  <si>
    <t>Skiffe Skaiffari</t>
  </si>
  <si>
    <t>Suisse</t>
  </si>
  <si>
    <t>Giorgio Giannico</t>
  </si>
  <si>
    <t>Jonas Eichinger</t>
  </si>
  <si>
    <t>Mina Taipale</t>
  </si>
  <si>
    <t>KAZ</t>
  </si>
  <si>
    <t>Patsy's Challenge 2021</t>
  </si>
  <si>
    <t>Winter Grip League #7 2021</t>
  </si>
  <si>
    <t>Jördis Gronzka</t>
  </si>
  <si>
    <t>Blitz Challenge #1 2021</t>
  </si>
  <si>
    <t>Dub Hub Shallow Hold</t>
  </si>
  <si>
    <t>AASS Finnish Ball Trainer</t>
  </si>
  <si>
    <t>32k</t>
  </si>
  <si>
    <t>8K</t>
  </si>
  <si>
    <t>Blitz Challenge #2 2021</t>
  </si>
  <si>
    <t>28k</t>
  </si>
  <si>
    <t>John Machnik</t>
  </si>
  <si>
    <t>Henna Nokkola</t>
  </si>
  <si>
    <t>Anni Salmi</t>
  </si>
  <si>
    <t>Irina Lyra</t>
  </si>
  <si>
    <t>Minna Taipale</t>
  </si>
  <si>
    <t xml:space="preserve">Benjamin Kanerva           </t>
  </si>
  <si>
    <t>Dub Hub Shallow Hub double Key Pinch Hold</t>
  </si>
  <si>
    <t>Blitz Challenge #3 2021</t>
  </si>
  <si>
    <t>Angela Lohwasser</t>
  </si>
  <si>
    <t>Blitz Challenge #3</t>
  </si>
  <si>
    <t>Lee Cummings</t>
  </si>
  <si>
    <t xml:space="preserve">Martin Hartmann </t>
  </si>
  <si>
    <t xml:space="preserve">Guido Biastoch </t>
  </si>
  <si>
    <t xml:space="preserve">Fabian Dick  </t>
  </si>
  <si>
    <t xml:space="preserve">Vladimir Eichhorn </t>
  </si>
  <si>
    <t xml:space="preserve">Jördis Grzonka </t>
  </si>
  <si>
    <t>Winter Grip League #8 2021</t>
  </si>
  <si>
    <t>[42k,37k,32k,27k,22k,17k,12k]</t>
  </si>
  <si>
    <t xml:space="preserve">Joni Koponen </t>
  </si>
  <si>
    <t xml:space="preserve">Marja Laari </t>
  </si>
  <si>
    <t xml:space="preserve">Anni Salmi </t>
  </si>
  <si>
    <t xml:space="preserve">Henna Karhu </t>
  </si>
  <si>
    <t xml:space="preserve">Henna Nokkala </t>
  </si>
  <si>
    <t xml:space="preserve">Anita Sääskö </t>
  </si>
  <si>
    <t xml:space="preserve">Minna Taipale </t>
  </si>
  <si>
    <t xml:space="preserve">Tommi Hietamies </t>
  </si>
  <si>
    <t>Arto's Blockchallenge 2021</t>
  </si>
  <si>
    <t>both Hands</t>
  </si>
  <si>
    <t>Both Hands Challenge 2021</t>
  </si>
  <si>
    <t>Thom Lennix Fingalson</t>
  </si>
  <si>
    <t>Manos Nyxtovios</t>
  </si>
  <si>
    <t>GRC</t>
  </si>
  <si>
    <t>27k,5kg</t>
  </si>
  <si>
    <t>22,5kg</t>
  </si>
  <si>
    <t>12,5kg</t>
  </si>
  <si>
    <t>Marju Ojala</t>
  </si>
  <si>
    <t>Saija Kantola</t>
  </si>
  <si>
    <t>Aino Askala</t>
  </si>
  <si>
    <t>Henna Karhu</t>
  </si>
  <si>
    <t>Silarukov 76mm Both Hands Hold</t>
  </si>
  <si>
    <t>Black Vala Both Hands Hub Hold</t>
  </si>
  <si>
    <t xml:space="preserve">Lucas Raymond </t>
  </si>
  <si>
    <t xml:space="preserve">Mike Saffell </t>
  </si>
  <si>
    <t xml:space="preserve">Johannes Lampinen </t>
  </si>
  <si>
    <t xml:space="preserve">Thom Lennix Fingalsson </t>
  </si>
  <si>
    <t xml:space="preserve">Santeri Mikkonen </t>
  </si>
  <si>
    <t xml:space="preserve">Glay Lawrence </t>
  </si>
  <si>
    <t xml:space="preserve">Alexander Andreev </t>
  </si>
  <si>
    <t xml:space="preserve">Sara Saffell </t>
  </si>
  <si>
    <t xml:space="preserve">Tiia Niskanen </t>
  </si>
  <si>
    <t xml:space="preserve">Saija Kantola </t>
  </si>
  <si>
    <t xml:space="preserve">Marju Ojala </t>
  </si>
  <si>
    <t xml:space="preserve">Ronja Raskunen </t>
  </si>
  <si>
    <t xml:space="preserve">Iiris Mikkonen </t>
  </si>
  <si>
    <t xml:space="preserve">Satu Nykänen </t>
  </si>
  <si>
    <t>Arto's LBH Challenge 2021</t>
  </si>
  <si>
    <t>HUN</t>
  </si>
  <si>
    <t xml:space="preserve">Jesse Pynnen </t>
  </si>
  <si>
    <t xml:space="preserve">Veikko Mikkonen </t>
  </si>
  <si>
    <t xml:space="preserve">Timo Mikkonen </t>
  </si>
  <si>
    <t xml:space="preserve">Melissa Stephen Dingey </t>
  </si>
  <si>
    <t xml:space="preserve">Hennabär </t>
  </si>
  <si>
    <t xml:space="preserve">Wolke Mikkonen </t>
  </si>
  <si>
    <t xml:space="preserve">Anita Mücken </t>
  </si>
  <si>
    <t>Arto's Crusher Challenge 2021</t>
  </si>
  <si>
    <t xml:space="preserve">Jesse Thomasfolk </t>
  </si>
  <si>
    <t xml:space="preserve">Mike Saffel </t>
  </si>
  <si>
    <t xml:space="preserve">Marko Honkasalo </t>
  </si>
  <si>
    <t xml:space="preserve">Iiris Mikkola </t>
  </si>
  <si>
    <t>Arto's Grabball Challenge 2021</t>
  </si>
  <si>
    <t xml:space="preserve">Ronny Stein  </t>
  </si>
  <si>
    <t>Recordbreaker #7 2021</t>
  </si>
  <si>
    <t xml:space="preserve">Johannes Lampinen   </t>
  </si>
  <si>
    <t xml:space="preserve">Anita Sääskö    </t>
  </si>
  <si>
    <t xml:space="preserve">Arto Joronen  </t>
  </si>
  <si>
    <t xml:space="preserve">Henna Nokkala    </t>
  </si>
  <si>
    <t xml:space="preserve">Minna Taipale  </t>
  </si>
  <si>
    <t xml:space="preserve">Henna Nokkala   </t>
  </si>
  <si>
    <t xml:space="preserve">Jari Taipale    </t>
  </si>
  <si>
    <t xml:space="preserve">Jaakko Nikkilä    </t>
  </si>
  <si>
    <t xml:space="preserve">Marko Honkasalo  </t>
  </si>
  <si>
    <t>18k</t>
  </si>
  <si>
    <t>9k</t>
  </si>
  <si>
    <t xml:space="preserve">Stefan Falke   </t>
  </si>
  <si>
    <t xml:space="preserve">Stefan Falke    </t>
  </si>
  <si>
    <t>6,5k</t>
  </si>
  <si>
    <t>5k</t>
  </si>
  <si>
    <t xml:space="preserve">Harri Tolonen  </t>
  </si>
  <si>
    <t>HUB</t>
  </si>
  <si>
    <t>Frau</t>
  </si>
  <si>
    <t xml:space="preserve">Siegfried Pankgratz </t>
  </si>
  <si>
    <t>Durchschnittliche Last</t>
  </si>
  <si>
    <t xml:space="preserve">Marja Laari      </t>
  </si>
  <si>
    <t xml:space="preserve">Jeffrey Podszuweit </t>
  </si>
  <si>
    <t>CH</t>
  </si>
  <si>
    <t xml:space="preserve">Anita Sääskö     </t>
  </si>
  <si>
    <t xml:space="preserve">Jari Taipale   </t>
  </si>
  <si>
    <t xml:space="preserve">Henna Karhu  </t>
  </si>
  <si>
    <t>27,5k</t>
  </si>
  <si>
    <t xml:space="preserve">Veikko Mikkonen    </t>
  </si>
  <si>
    <t xml:space="preserve">Roni Säkkinen    </t>
  </si>
  <si>
    <t xml:space="preserve">Joni Koponen     </t>
  </si>
  <si>
    <t xml:space="preserve">Jarno Hyväri     </t>
  </si>
  <si>
    <t xml:space="preserve">Veikko Mikkonen   </t>
  </si>
  <si>
    <t xml:space="preserve">Joni Koponen    </t>
  </si>
  <si>
    <t xml:space="preserve">Roni Säkkinen     </t>
  </si>
  <si>
    <t xml:space="preserve">Santeri Mikkonen  </t>
  </si>
  <si>
    <t xml:space="preserve">Johannes Lampinen  </t>
  </si>
  <si>
    <t xml:space="preserve">Iiris Mikkonen  </t>
  </si>
  <si>
    <t>Fence Post Key Pinch Hold</t>
  </si>
  <si>
    <t>85k,75k,65k,55k,45k,35k,25k,15k</t>
  </si>
  <si>
    <t>DAN</t>
  </si>
  <si>
    <t>Crabholdchallenge 2021</t>
  </si>
  <si>
    <t>B2</t>
  </si>
  <si>
    <t>Walnut Lift</t>
  </si>
  <si>
    <t xml:space="preserve">Pipka Lift 10" </t>
  </si>
  <si>
    <t>Logan One Hand Lift 10"</t>
  </si>
  <si>
    <t>Logan Two Key Pinch Lift 10"</t>
  </si>
  <si>
    <t>Evil UdSSR Hub 10"</t>
  </si>
  <si>
    <t>Giant Walnut Lift 10"</t>
  </si>
  <si>
    <t>Spring League #1 2021</t>
  </si>
  <si>
    <t>170kg</t>
  </si>
  <si>
    <t>142kg</t>
  </si>
  <si>
    <t>Meathook Challenge 2021</t>
  </si>
  <si>
    <t>Spring Grip League #2 2021</t>
  </si>
  <si>
    <t>Tristan Krah</t>
  </si>
  <si>
    <t>Patrick Reschke</t>
  </si>
  <si>
    <t>Lisa Stohr</t>
  </si>
  <si>
    <t>Double Ball Lift</t>
  </si>
  <si>
    <t>Richard Hagn</t>
  </si>
  <si>
    <t>Christian Hohensinn</t>
  </si>
  <si>
    <t>Thomas Gödlmeier</t>
  </si>
  <si>
    <t>Katharina Eichinger</t>
  </si>
  <si>
    <t>2. Grenzlandcup 2021</t>
  </si>
  <si>
    <t>6k</t>
  </si>
  <si>
    <t>6,6kg</t>
  </si>
  <si>
    <t>2,4kg</t>
  </si>
  <si>
    <t>Andreas Dinse</t>
  </si>
  <si>
    <t>Midas Wiech</t>
  </si>
  <si>
    <t>Adrian Gottschalk</t>
  </si>
  <si>
    <t>4. Ostdeutsche Meisterschaft 2021</t>
  </si>
  <si>
    <t>Snapping the Rusty 6x200mm Nail</t>
  </si>
  <si>
    <t>4. Ostdeutsche Recordbreaker 2021</t>
  </si>
  <si>
    <t>Pinch Slab Lift one Hand</t>
  </si>
  <si>
    <t>WoG Recordbreaker 2021</t>
  </si>
  <si>
    <t>Austrian Strict Curl Nationals 2021</t>
  </si>
  <si>
    <t>Österreichische Meisterschaft 2021</t>
  </si>
  <si>
    <t>Alexander Stütz</t>
  </si>
  <si>
    <t>Thomas Arning</t>
  </si>
  <si>
    <t>Borek Kiprit</t>
  </si>
  <si>
    <t>Patrick Hubrich</t>
  </si>
  <si>
    <t>Leonard Panenka</t>
  </si>
  <si>
    <t>Carola Panenka</t>
  </si>
  <si>
    <t>Alice Carry Hennig</t>
  </si>
  <si>
    <t>King Kong Grip Challenge 2021</t>
  </si>
  <si>
    <t>CZE</t>
  </si>
  <si>
    <t>King Kong 2021</t>
  </si>
  <si>
    <t>Alice Carry Henning</t>
  </si>
  <si>
    <t>King Kong DM 2021</t>
  </si>
  <si>
    <t>Winter Grip League #9</t>
  </si>
  <si>
    <t>Christian Maier</t>
  </si>
  <si>
    <t>King Kong Recordbreaker 2021</t>
  </si>
  <si>
    <t>Pinch Slab Lift two Hand</t>
  </si>
  <si>
    <t>Christina Hager</t>
  </si>
  <si>
    <t>Tino Plauschinat</t>
  </si>
  <si>
    <t>King Kong Record Breaker 2021</t>
  </si>
  <si>
    <t>_________________</t>
  </si>
  <si>
    <t>21k</t>
  </si>
  <si>
    <t>11,5k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</si>
</sst>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2"/>
      <color rgb="FFFF0000"/>
      <name val="Verdana"/>
      <family val="2"/>
    </font>
    <font>
      <sz val="12"/>
      <color rgb="FF000000"/>
      <name val="Verdana"/>
      <family val="2"/>
    </font>
    <font>
      <sz val="10.5"/>
      <color theme="1"/>
      <name val="Arial"/>
      <family val="2"/>
    </font>
    <font>
      <sz val="11"/>
      <color rgb="FF050505"/>
      <name val="Inherit"/>
    </font>
    <font>
      <sz val="11"/>
      <color theme="1"/>
      <name val="Arial"/>
      <family val="2"/>
    </font>
    <font>
      <b/>
      <u/>
      <sz val="15"/>
      <color theme="1"/>
      <name val="Arial"/>
      <family val="2"/>
    </font>
    <font>
      <b/>
      <sz val="13"/>
      <color theme="1"/>
      <name val="Arial"/>
      <family val="2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2" fontId="0" fillId="0" borderId="0" xfId="0" applyNumberFormat="1" applyFont="1"/>
    <xf numFmtId="0" fontId="6" fillId="0" borderId="0" xfId="0" applyFont="1"/>
    <xf numFmtId="2" fontId="6" fillId="0" borderId="0" xfId="0" applyNumberFormat="1" applyFont="1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2" fontId="0" fillId="0" borderId="0" xfId="0" applyNumberFormat="1" applyFont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center"/>
    </xf>
    <xf numFmtId="0" fontId="9" fillId="0" borderId="0" xfId="0" applyNumberFormat="1" applyFont="1" applyBorder="1" applyAlignment="1">
      <alignment horizontal="right"/>
    </xf>
    <xf numFmtId="0" fontId="9" fillId="0" borderId="0" xfId="0" applyNumberFormat="1" applyFont="1" applyBorder="1" applyAlignment="1">
      <alignment horizontal="center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right"/>
    </xf>
    <xf numFmtId="49" fontId="0" fillId="0" borderId="0" xfId="0" applyNumberFormat="1"/>
    <xf numFmtId="17" fontId="0" fillId="0" borderId="0" xfId="0" applyNumberFormat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20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0" fontId="1" fillId="0" borderId="0" xfId="0" applyFont="1"/>
    <xf numFmtId="49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2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0" fillId="0" borderId="0" xfId="0" applyFont="1" applyBorder="1"/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7"/>
  <sheetViews>
    <sheetView topLeftCell="A448" zoomScaleNormal="100" workbookViewId="0">
      <selection activeCell="F473" sqref="F473"/>
    </sheetView>
  </sheetViews>
  <sheetFormatPr baseColWidth="10" defaultRowHeight="15"/>
  <cols>
    <col min="1" max="1" width="4.140625" style="20" customWidth="1"/>
    <col min="2" max="2" width="28.140625" style="20" customWidth="1"/>
    <col min="3" max="3" width="11.5703125" style="44" customWidth="1"/>
    <col min="4" max="4" width="32.28515625" customWidth="1"/>
    <col min="5" max="5" width="9" customWidth="1"/>
    <col min="7" max="7" width="12.7109375" style="19" customWidth="1"/>
    <col min="8" max="8" width="11.42578125" style="19"/>
    <col min="9" max="9" width="20.85546875" style="20" customWidth="1"/>
  </cols>
  <sheetData>
    <row r="1" spans="1:9" ht="15.75">
      <c r="B1" s="37"/>
      <c r="C1" s="45"/>
    </row>
    <row r="2" spans="1:9" ht="12.75" customHeight="1">
      <c r="B2" s="6" t="s">
        <v>636</v>
      </c>
      <c r="C2" s="46"/>
    </row>
    <row r="3" spans="1:9" ht="12.75" customHeight="1">
      <c r="B3" s="37"/>
      <c r="C3" s="47"/>
    </row>
    <row r="4" spans="1:9" ht="12.75" customHeight="1">
      <c r="B4" s="38" t="s">
        <v>640</v>
      </c>
      <c r="C4" s="47"/>
    </row>
    <row r="5" spans="1:9">
      <c r="A5" s="20" t="s">
        <v>38</v>
      </c>
      <c r="C5" s="44" t="s">
        <v>545</v>
      </c>
      <c r="E5" s="2"/>
      <c r="G5"/>
      <c r="H5"/>
    </row>
    <row r="6" spans="1:9">
      <c r="A6" s="20" t="s">
        <v>31</v>
      </c>
      <c r="D6" s="4" t="s">
        <v>150</v>
      </c>
      <c r="E6" s="2">
        <f>SUM(C7:C38)/32</f>
        <v>68.126874999999998</v>
      </c>
      <c r="F6" t="s">
        <v>151</v>
      </c>
      <c r="G6"/>
      <c r="H6"/>
    </row>
    <row r="7" spans="1:9">
      <c r="A7" s="20">
        <v>1</v>
      </c>
      <c r="B7" s="25" t="s">
        <v>4</v>
      </c>
      <c r="C7" s="30">
        <v>95</v>
      </c>
      <c r="D7" t="s">
        <v>956</v>
      </c>
      <c r="E7" s="2" t="s">
        <v>957</v>
      </c>
      <c r="G7"/>
      <c r="H7"/>
    </row>
    <row r="8" spans="1:9">
      <c r="A8" s="20">
        <v>2</v>
      </c>
      <c r="B8" s="20" t="s">
        <v>1</v>
      </c>
      <c r="C8" s="44">
        <v>93.1</v>
      </c>
      <c r="D8" t="s">
        <v>525</v>
      </c>
      <c r="E8" s="2" t="s">
        <v>958</v>
      </c>
      <c r="G8"/>
      <c r="H8"/>
      <c r="I8" s="30"/>
    </row>
    <row r="9" spans="1:9" s="18" customFormat="1">
      <c r="A9" s="20">
        <v>3</v>
      </c>
      <c r="B9" s="20" t="s">
        <v>772</v>
      </c>
      <c r="C9" s="44">
        <v>91.4</v>
      </c>
      <c r="D9" s="18" t="s">
        <v>773</v>
      </c>
      <c r="E9" s="2" t="s">
        <v>958</v>
      </c>
      <c r="I9" s="30"/>
    </row>
    <row r="10" spans="1:9" s="18" customFormat="1">
      <c r="A10" s="20">
        <v>4</v>
      </c>
      <c r="B10" s="25" t="s">
        <v>205</v>
      </c>
      <c r="C10" s="30">
        <v>90.36</v>
      </c>
      <c r="D10" s="18" t="s">
        <v>956</v>
      </c>
      <c r="E10" s="2" t="s">
        <v>959</v>
      </c>
      <c r="I10" s="30"/>
    </row>
    <row r="11" spans="1:9">
      <c r="A11" s="20">
        <v>5</v>
      </c>
      <c r="B11" s="20" t="s">
        <v>33</v>
      </c>
      <c r="C11" s="44">
        <v>90.1</v>
      </c>
      <c r="D11" t="s">
        <v>525</v>
      </c>
      <c r="E11" s="2" t="s">
        <v>958</v>
      </c>
      <c r="G11"/>
      <c r="H11"/>
    </row>
    <row r="12" spans="1:9">
      <c r="A12" s="20">
        <v>6</v>
      </c>
      <c r="B12" s="20" t="s">
        <v>161</v>
      </c>
      <c r="C12" s="44">
        <v>85.1</v>
      </c>
      <c r="D12" t="s">
        <v>525</v>
      </c>
      <c r="E12" s="2" t="s">
        <v>958</v>
      </c>
      <c r="G12"/>
      <c r="H12"/>
    </row>
    <row r="13" spans="1:9" s="18" customFormat="1">
      <c r="A13" s="20">
        <v>7</v>
      </c>
      <c r="B13" s="25" t="s">
        <v>340</v>
      </c>
      <c r="C13" s="30">
        <v>76.05</v>
      </c>
      <c r="D13" s="18" t="s">
        <v>956</v>
      </c>
      <c r="E13" s="2" t="s">
        <v>957</v>
      </c>
      <c r="I13" s="30"/>
    </row>
    <row r="14" spans="1:9" s="18" customFormat="1">
      <c r="A14" s="20">
        <v>7</v>
      </c>
      <c r="B14" s="25" t="s">
        <v>950</v>
      </c>
      <c r="C14" s="30">
        <v>76.05</v>
      </c>
      <c r="D14" s="18" t="s">
        <v>956</v>
      </c>
      <c r="E14" s="2" t="s">
        <v>957</v>
      </c>
      <c r="I14" s="30"/>
    </row>
    <row r="15" spans="1:9" s="18" customFormat="1">
      <c r="A15" s="20">
        <v>9</v>
      </c>
      <c r="B15" s="25" t="s">
        <v>327</v>
      </c>
      <c r="C15" s="30">
        <v>75.2</v>
      </c>
      <c r="D15" s="18" t="s">
        <v>956</v>
      </c>
      <c r="E15" s="2" t="s">
        <v>957</v>
      </c>
      <c r="I15" s="30"/>
    </row>
    <row r="16" spans="1:9" s="18" customFormat="1">
      <c r="A16" s="20">
        <v>9</v>
      </c>
      <c r="B16" s="25" t="s">
        <v>285</v>
      </c>
      <c r="C16" s="30">
        <v>75.2</v>
      </c>
      <c r="D16" s="18" t="s">
        <v>956</v>
      </c>
      <c r="E16" s="2" t="s">
        <v>957</v>
      </c>
      <c r="I16" s="30"/>
    </row>
    <row r="17" spans="1:9" s="18" customFormat="1">
      <c r="A17" s="20">
        <v>9</v>
      </c>
      <c r="B17" s="25" t="s">
        <v>757</v>
      </c>
      <c r="C17" s="30">
        <v>75.2</v>
      </c>
      <c r="D17" s="18" t="s">
        <v>956</v>
      </c>
      <c r="E17" s="2" t="s">
        <v>957</v>
      </c>
      <c r="I17" s="30"/>
    </row>
    <row r="18" spans="1:9" s="18" customFormat="1">
      <c r="A18" s="20">
        <v>12</v>
      </c>
      <c r="B18" s="25" t="s">
        <v>951</v>
      </c>
      <c r="C18" s="30">
        <v>73.099999999999994</v>
      </c>
      <c r="D18" s="18" t="s">
        <v>956</v>
      </c>
      <c r="E18" s="2" t="s">
        <v>959</v>
      </c>
      <c r="I18" s="30"/>
    </row>
    <row r="19" spans="1:9" s="18" customFormat="1">
      <c r="A19" s="20">
        <v>13</v>
      </c>
      <c r="B19" s="25" t="s">
        <v>952</v>
      </c>
      <c r="C19" s="30">
        <v>72.2</v>
      </c>
      <c r="D19" s="18" t="s">
        <v>956</v>
      </c>
      <c r="E19" s="2" t="s">
        <v>957</v>
      </c>
      <c r="I19" s="30"/>
    </row>
    <row r="20" spans="1:9" s="18" customFormat="1">
      <c r="A20" s="20">
        <v>14</v>
      </c>
      <c r="B20" s="25" t="s">
        <v>749</v>
      </c>
      <c r="C20" s="30">
        <v>70.25</v>
      </c>
      <c r="D20" s="18" t="s">
        <v>956</v>
      </c>
      <c r="E20" s="2" t="s">
        <v>957</v>
      </c>
      <c r="I20" s="30"/>
    </row>
    <row r="21" spans="1:9" s="18" customFormat="1">
      <c r="A21" s="20">
        <v>14</v>
      </c>
      <c r="B21" s="25" t="s">
        <v>953</v>
      </c>
      <c r="C21" s="30">
        <v>70.25</v>
      </c>
      <c r="D21" s="18" t="s">
        <v>956</v>
      </c>
      <c r="E21" s="2" t="s">
        <v>957</v>
      </c>
      <c r="I21" s="30"/>
    </row>
    <row r="22" spans="1:9">
      <c r="A22" s="20">
        <v>16</v>
      </c>
      <c r="B22" s="20" t="s">
        <v>5</v>
      </c>
      <c r="C22" s="44">
        <v>70.099999999999994</v>
      </c>
      <c r="D22" t="s">
        <v>525</v>
      </c>
      <c r="E22" s="2" t="s">
        <v>958</v>
      </c>
      <c r="G22"/>
      <c r="H22"/>
    </row>
    <row r="23" spans="1:9">
      <c r="A23" s="20">
        <v>16</v>
      </c>
      <c r="B23" s="20" t="s">
        <v>32</v>
      </c>
      <c r="C23" s="44">
        <v>70.099999999999994</v>
      </c>
      <c r="D23" t="s">
        <v>525</v>
      </c>
      <c r="E23" s="2" t="s">
        <v>958</v>
      </c>
      <c r="G23"/>
      <c r="H23"/>
    </row>
    <row r="24" spans="1:9" s="18" customFormat="1">
      <c r="A24" s="20">
        <v>18</v>
      </c>
      <c r="B24" s="25" t="s">
        <v>594</v>
      </c>
      <c r="C24" s="30">
        <v>66.400000000000006</v>
      </c>
      <c r="D24" s="18" t="s">
        <v>956</v>
      </c>
      <c r="E24" s="2" t="s">
        <v>958</v>
      </c>
      <c r="I24" s="20"/>
    </row>
    <row r="25" spans="1:9">
      <c r="A25" s="20">
        <v>19</v>
      </c>
      <c r="B25" s="20" t="s">
        <v>530</v>
      </c>
      <c r="C25" s="44">
        <v>65</v>
      </c>
      <c r="D25" t="s">
        <v>525</v>
      </c>
      <c r="E25" s="2" t="s">
        <v>958</v>
      </c>
      <c r="G25"/>
      <c r="H25"/>
    </row>
    <row r="26" spans="1:9">
      <c r="A26" s="20">
        <v>20</v>
      </c>
      <c r="B26" s="20" t="s">
        <v>11</v>
      </c>
      <c r="C26" s="44">
        <v>62.5</v>
      </c>
      <c r="D26" t="s">
        <v>525</v>
      </c>
      <c r="E26" s="2" t="s">
        <v>958</v>
      </c>
      <c r="G26"/>
      <c r="H26"/>
    </row>
    <row r="27" spans="1:9">
      <c r="A27" s="20">
        <v>20</v>
      </c>
      <c r="B27" s="20" t="s">
        <v>531</v>
      </c>
      <c r="C27" s="44">
        <v>62.5</v>
      </c>
      <c r="D27" t="s">
        <v>525</v>
      </c>
      <c r="E27" s="2" t="s">
        <v>958</v>
      </c>
      <c r="G27"/>
      <c r="H27"/>
    </row>
    <row r="28" spans="1:9" s="18" customFormat="1">
      <c r="A28" s="20">
        <v>22</v>
      </c>
      <c r="B28" s="25" t="s">
        <v>954</v>
      </c>
      <c r="C28" s="30">
        <v>60.25</v>
      </c>
      <c r="D28" s="18" t="s">
        <v>956</v>
      </c>
      <c r="E28" s="2" t="s">
        <v>958</v>
      </c>
      <c r="I28" s="20"/>
    </row>
    <row r="29" spans="1:9">
      <c r="A29" s="20">
        <v>23</v>
      </c>
      <c r="B29" s="20" t="s">
        <v>532</v>
      </c>
      <c r="C29" s="44">
        <v>57.5</v>
      </c>
      <c r="D29" t="s">
        <v>525</v>
      </c>
      <c r="E29" s="2" t="s">
        <v>958</v>
      </c>
      <c r="G29"/>
      <c r="H29"/>
    </row>
    <row r="30" spans="1:9">
      <c r="A30" s="20">
        <v>23</v>
      </c>
      <c r="B30" s="20" t="s">
        <v>17</v>
      </c>
      <c r="C30" s="44">
        <v>57.5</v>
      </c>
      <c r="D30" t="s">
        <v>525</v>
      </c>
      <c r="E30" s="2" t="s">
        <v>958</v>
      </c>
      <c r="G30"/>
      <c r="H30"/>
    </row>
    <row r="31" spans="1:9">
      <c r="A31" s="20">
        <v>23</v>
      </c>
      <c r="B31" s="20" t="s">
        <v>533</v>
      </c>
      <c r="C31" s="44">
        <v>57.5</v>
      </c>
      <c r="D31" t="s">
        <v>525</v>
      </c>
      <c r="E31" s="2" t="s">
        <v>958</v>
      </c>
      <c r="G31"/>
      <c r="H31"/>
    </row>
    <row r="32" spans="1:9">
      <c r="A32" s="20">
        <v>26</v>
      </c>
      <c r="B32" s="25" t="s">
        <v>977</v>
      </c>
      <c r="C32" s="30">
        <v>55.2</v>
      </c>
      <c r="D32" t="s">
        <v>525</v>
      </c>
      <c r="E32" s="2" t="s">
        <v>958</v>
      </c>
      <c r="I32" s="30"/>
    </row>
    <row r="33" spans="1:9" s="18" customFormat="1">
      <c r="A33" s="20">
        <v>27</v>
      </c>
      <c r="B33" s="20" t="s">
        <v>10</v>
      </c>
      <c r="C33" s="44">
        <v>52.5</v>
      </c>
      <c r="D33" s="18" t="s">
        <v>525</v>
      </c>
      <c r="E33" s="2" t="s">
        <v>958</v>
      </c>
      <c r="I33" s="30"/>
    </row>
    <row r="34" spans="1:9" s="18" customFormat="1">
      <c r="A34" s="20">
        <v>28</v>
      </c>
      <c r="B34" s="25" t="s">
        <v>247</v>
      </c>
      <c r="C34" s="30">
        <v>50.5</v>
      </c>
      <c r="D34" s="18" t="s">
        <v>956</v>
      </c>
      <c r="E34" s="2" t="s">
        <v>959</v>
      </c>
      <c r="I34" s="30"/>
    </row>
    <row r="35" spans="1:9">
      <c r="A35" s="20">
        <v>28</v>
      </c>
      <c r="B35" s="20" t="s">
        <v>534</v>
      </c>
      <c r="C35" s="44">
        <v>50.5</v>
      </c>
      <c r="D35" t="s">
        <v>525</v>
      </c>
      <c r="E35" s="2" t="s">
        <v>958</v>
      </c>
      <c r="G35"/>
      <c r="H35"/>
    </row>
    <row r="36" spans="1:9">
      <c r="A36" s="20">
        <v>28</v>
      </c>
      <c r="B36" s="20" t="s">
        <v>7</v>
      </c>
      <c r="C36" s="44">
        <v>50.5</v>
      </c>
      <c r="D36" t="s">
        <v>525</v>
      </c>
      <c r="E36" s="2" t="s">
        <v>958</v>
      </c>
      <c r="G36"/>
      <c r="H36"/>
    </row>
    <row r="37" spans="1:9">
      <c r="A37" s="20">
        <v>31</v>
      </c>
      <c r="B37" s="20" t="s">
        <v>535</v>
      </c>
      <c r="C37" s="44">
        <v>45.5</v>
      </c>
      <c r="D37" t="s">
        <v>525</v>
      </c>
      <c r="E37" s="2" t="s">
        <v>958</v>
      </c>
      <c r="G37"/>
      <c r="H37"/>
    </row>
    <row r="38" spans="1:9">
      <c r="A38" s="20">
        <v>32</v>
      </c>
      <c r="B38" s="20" t="s">
        <v>536</v>
      </c>
      <c r="C38" s="44">
        <v>37.450000000000003</v>
      </c>
      <c r="D38" t="s">
        <v>525</v>
      </c>
      <c r="E38" s="2" t="s">
        <v>958</v>
      </c>
      <c r="G38"/>
      <c r="H38"/>
    </row>
    <row r="39" spans="1:9">
      <c r="B39" s="20" t="s">
        <v>475</v>
      </c>
      <c r="E39" s="2"/>
      <c r="G39"/>
      <c r="H39"/>
    </row>
    <row r="40" spans="1:9">
      <c r="A40" s="20" t="s">
        <v>18</v>
      </c>
      <c r="D40" s="4" t="s">
        <v>150</v>
      </c>
      <c r="E40" s="2">
        <f>SUM(C41:C48)/8</f>
        <v>43.381249999999994</v>
      </c>
      <c r="F40" t="s">
        <v>151</v>
      </c>
      <c r="G40"/>
      <c r="H40"/>
    </row>
    <row r="41" spans="1:9">
      <c r="A41" s="20">
        <v>1</v>
      </c>
      <c r="B41" s="20" t="s">
        <v>167</v>
      </c>
      <c r="C41" s="44">
        <v>62.05</v>
      </c>
      <c r="D41" t="s">
        <v>363</v>
      </c>
      <c r="E41" s="2" t="s">
        <v>959</v>
      </c>
      <c r="G41"/>
      <c r="H41"/>
    </row>
    <row r="42" spans="1:9">
      <c r="A42" s="20">
        <v>2</v>
      </c>
      <c r="B42" s="20" t="s">
        <v>527</v>
      </c>
      <c r="C42" s="44">
        <v>50.5</v>
      </c>
      <c r="D42" t="s">
        <v>525</v>
      </c>
      <c r="E42" s="2" t="s">
        <v>960</v>
      </c>
      <c r="G42"/>
      <c r="H42"/>
    </row>
    <row r="43" spans="1:9">
      <c r="A43" s="20">
        <v>3</v>
      </c>
      <c r="B43" s="20" t="s">
        <v>22</v>
      </c>
      <c r="C43" s="44">
        <v>42.4</v>
      </c>
      <c r="D43" t="s">
        <v>525</v>
      </c>
      <c r="E43" s="2" t="s">
        <v>960</v>
      </c>
      <c r="G43"/>
      <c r="H43"/>
    </row>
    <row r="44" spans="1:9">
      <c r="A44" s="20">
        <v>3</v>
      </c>
      <c r="B44" s="20" t="s">
        <v>193</v>
      </c>
      <c r="C44" s="44">
        <v>42.4</v>
      </c>
      <c r="D44" t="s">
        <v>525</v>
      </c>
      <c r="E44" s="2" t="s">
        <v>960</v>
      </c>
      <c r="G44"/>
      <c r="H44"/>
    </row>
    <row r="45" spans="1:9" s="18" customFormat="1">
      <c r="A45" s="20">
        <v>5</v>
      </c>
      <c r="B45" s="25" t="s">
        <v>955</v>
      </c>
      <c r="C45" s="30">
        <v>39.9</v>
      </c>
      <c r="D45" s="18" t="s">
        <v>956</v>
      </c>
      <c r="E45" s="2" t="s">
        <v>959</v>
      </c>
      <c r="I45" s="20"/>
    </row>
    <row r="46" spans="1:9" s="18" customFormat="1">
      <c r="A46" s="20">
        <v>5</v>
      </c>
      <c r="B46" s="25" t="s">
        <v>760</v>
      </c>
      <c r="C46" s="30">
        <v>39.9</v>
      </c>
      <c r="D46" s="18" t="s">
        <v>956</v>
      </c>
      <c r="E46" s="2" t="s">
        <v>959</v>
      </c>
      <c r="I46" s="20"/>
    </row>
    <row r="47" spans="1:9">
      <c r="A47" s="20">
        <v>7</v>
      </c>
      <c r="B47" s="20" t="s">
        <v>24</v>
      </c>
      <c r="C47" s="44">
        <v>37.450000000000003</v>
      </c>
      <c r="D47" t="s">
        <v>525</v>
      </c>
      <c r="E47" s="2" t="s">
        <v>960</v>
      </c>
      <c r="G47"/>
      <c r="H47"/>
    </row>
    <row r="48" spans="1:9">
      <c r="A48" s="20">
        <v>8</v>
      </c>
      <c r="B48" s="20" t="s">
        <v>23</v>
      </c>
      <c r="C48" s="44">
        <v>32.450000000000003</v>
      </c>
      <c r="D48" t="s">
        <v>525</v>
      </c>
      <c r="E48" s="2" t="s">
        <v>960</v>
      </c>
      <c r="G48"/>
      <c r="H48"/>
    </row>
    <row r="49" spans="1:9">
      <c r="B49" s="20" t="s">
        <v>475</v>
      </c>
      <c r="E49" s="2"/>
      <c r="G49"/>
      <c r="H49"/>
    </row>
    <row r="50" spans="1:9" s="18" customFormat="1" ht="12.75" customHeight="1">
      <c r="A50" s="20"/>
      <c r="B50" s="38"/>
      <c r="C50" s="47"/>
      <c r="G50" s="19"/>
      <c r="H50" s="19"/>
      <c r="I50" s="20"/>
    </row>
    <row r="51" spans="1:9" ht="14.25" customHeight="1">
      <c r="B51" s="20" t="s">
        <v>655</v>
      </c>
      <c r="E51" s="18"/>
      <c r="F51" s="19"/>
      <c r="G51" s="14"/>
    </row>
    <row r="52" spans="1:9" ht="15" customHeight="1">
      <c r="A52" s="20" t="s">
        <v>31</v>
      </c>
      <c r="C52" s="44" t="s">
        <v>881</v>
      </c>
      <c r="E52" s="18"/>
      <c r="F52" s="19"/>
      <c r="G52" s="14"/>
    </row>
    <row r="53" spans="1:9" s="18" customFormat="1" ht="15" customHeight="1">
      <c r="A53" s="20">
        <v>1</v>
      </c>
      <c r="B53" s="20" t="s">
        <v>161</v>
      </c>
      <c r="C53" s="44">
        <v>15</v>
      </c>
      <c r="D53" s="18" t="s">
        <v>1046</v>
      </c>
      <c r="F53" s="19"/>
      <c r="G53" s="14"/>
      <c r="H53" s="19"/>
      <c r="I53" s="20"/>
    </row>
    <row r="54" spans="1:9" s="18" customFormat="1" ht="15" customHeight="1">
      <c r="A54" s="20">
        <v>2</v>
      </c>
      <c r="B54" s="20" t="s">
        <v>4</v>
      </c>
      <c r="C54" s="44">
        <v>10</v>
      </c>
      <c r="D54" s="18" t="s">
        <v>1046</v>
      </c>
      <c r="F54" s="19"/>
      <c r="G54" s="14"/>
      <c r="H54" s="19"/>
      <c r="I54" s="20"/>
    </row>
    <row r="55" spans="1:9" ht="15" customHeight="1">
      <c r="B55" s="20" t="s">
        <v>475</v>
      </c>
    </row>
    <row r="56" spans="1:9" ht="15" customHeight="1">
      <c r="A56" s="20" t="s">
        <v>18</v>
      </c>
      <c r="C56" s="44" t="s">
        <v>322</v>
      </c>
    </row>
    <row r="57" spans="1:9" s="18" customFormat="1" ht="15" customHeight="1">
      <c r="A57" s="20">
        <v>1</v>
      </c>
      <c r="B57" s="20" t="s">
        <v>20</v>
      </c>
      <c r="C57" s="44">
        <v>9</v>
      </c>
      <c r="D57" s="18" t="s">
        <v>1046</v>
      </c>
      <c r="G57" s="19"/>
      <c r="H57" s="19"/>
      <c r="I57" s="20"/>
    </row>
    <row r="58" spans="1:9" ht="15" customHeight="1">
      <c r="B58" s="20" t="s">
        <v>475</v>
      </c>
    </row>
    <row r="59" spans="1:9" ht="15" customHeight="1">
      <c r="B59" s="20" t="s">
        <v>1034</v>
      </c>
    </row>
    <row r="60" spans="1:9" ht="15" customHeight="1">
      <c r="A60" s="20" t="s">
        <v>31</v>
      </c>
    </row>
    <row r="61" spans="1:9" s="18" customFormat="1" ht="15" customHeight="1">
      <c r="A61" s="20">
        <v>1</v>
      </c>
      <c r="B61" s="20" t="s">
        <v>4</v>
      </c>
      <c r="C61" s="44">
        <v>38.1</v>
      </c>
      <c r="D61" s="18" t="s">
        <v>1017</v>
      </c>
      <c r="G61" s="19"/>
      <c r="H61" s="19"/>
      <c r="I61" s="20"/>
    </row>
    <row r="62" spans="1:9" s="18" customFormat="1" ht="15" customHeight="1">
      <c r="A62" s="20">
        <v>2</v>
      </c>
      <c r="B62" s="20" t="s">
        <v>161</v>
      </c>
      <c r="C62" s="44">
        <v>35.35</v>
      </c>
      <c r="D62" s="18" t="s">
        <v>1017</v>
      </c>
      <c r="G62" s="19"/>
      <c r="H62" s="19"/>
      <c r="I62" s="20"/>
    </row>
    <row r="63" spans="1:9" s="18" customFormat="1" ht="15" customHeight="1">
      <c r="A63" s="20"/>
      <c r="B63" s="20"/>
      <c r="C63" s="44"/>
      <c r="G63" s="19"/>
      <c r="H63" s="19"/>
      <c r="I63" s="20"/>
    </row>
    <row r="64" spans="1:9" ht="15" customHeight="1">
      <c r="B64" s="20" t="s">
        <v>475</v>
      </c>
    </row>
    <row r="65" spans="1:9" s="18" customFormat="1" ht="15" customHeight="1">
      <c r="A65" s="20" t="s">
        <v>18</v>
      </c>
      <c r="B65" s="20"/>
      <c r="C65" s="44"/>
      <c r="G65" s="19"/>
      <c r="H65" s="19"/>
      <c r="I65" s="20"/>
    </row>
    <row r="66" spans="1:9" s="18" customFormat="1" ht="15" customHeight="1">
      <c r="A66" s="20">
        <v>1</v>
      </c>
      <c r="B66" s="20" t="s">
        <v>20</v>
      </c>
      <c r="C66" s="44">
        <v>20.149999999999999</v>
      </c>
      <c r="D66" s="18" t="s">
        <v>1017</v>
      </c>
      <c r="G66" s="19"/>
      <c r="H66" s="19"/>
      <c r="I66" s="20"/>
    </row>
    <row r="67" spans="1:9" ht="15" customHeight="1">
      <c r="B67" s="20" t="s">
        <v>475</v>
      </c>
      <c r="C67" s="47"/>
    </row>
    <row r="68" spans="1:9" s="18" customFormat="1" ht="15" customHeight="1">
      <c r="A68" s="20"/>
      <c r="B68" s="20" t="s">
        <v>1015</v>
      </c>
      <c r="C68" s="44"/>
      <c r="G68" s="19"/>
      <c r="H68" s="19"/>
      <c r="I68" s="20"/>
    </row>
    <row r="69" spans="1:9" s="18" customFormat="1" ht="15" customHeight="1">
      <c r="A69" s="20" t="s">
        <v>31</v>
      </c>
      <c r="B69" s="20"/>
      <c r="C69" s="44"/>
      <c r="G69" s="19"/>
      <c r="H69" s="19"/>
      <c r="I69" s="20"/>
    </row>
    <row r="70" spans="1:9" s="18" customFormat="1" ht="15" customHeight="1">
      <c r="A70" s="20">
        <v>1</v>
      </c>
      <c r="B70" s="18" t="s">
        <v>924</v>
      </c>
      <c r="C70" s="19">
        <v>83.3</v>
      </c>
      <c r="D70" s="18" t="s">
        <v>1523</v>
      </c>
      <c r="E70" s="18" t="s">
        <v>1238</v>
      </c>
      <c r="G70" s="19"/>
      <c r="H70" s="19"/>
      <c r="I70" s="20"/>
    </row>
    <row r="71" spans="1:9" s="18" customFormat="1" ht="15" customHeight="1">
      <c r="A71" s="20">
        <v>2</v>
      </c>
      <c r="B71" s="18" t="s">
        <v>1477</v>
      </c>
      <c r="C71" s="19">
        <v>56.1</v>
      </c>
      <c r="D71" s="18" t="s">
        <v>1523</v>
      </c>
      <c r="E71" s="18" t="s">
        <v>1238</v>
      </c>
      <c r="G71" s="19"/>
      <c r="H71" s="19"/>
      <c r="I71" s="20"/>
    </row>
    <row r="72" spans="1:9" s="18" customFormat="1" ht="15" customHeight="1">
      <c r="A72" s="20">
        <v>3</v>
      </c>
      <c r="B72" s="18" t="s">
        <v>4</v>
      </c>
      <c r="C72" s="19">
        <v>54.85</v>
      </c>
      <c r="D72" s="18" t="s">
        <v>1523</v>
      </c>
      <c r="E72" s="18" t="s">
        <v>1233</v>
      </c>
      <c r="G72" s="19"/>
      <c r="H72" s="19"/>
      <c r="I72" s="20"/>
    </row>
    <row r="73" spans="1:9" s="18" customFormat="1" ht="15" customHeight="1">
      <c r="A73" s="20">
        <v>4</v>
      </c>
      <c r="B73" s="18" t="s">
        <v>1548</v>
      </c>
      <c r="C73" s="19">
        <v>52.5</v>
      </c>
      <c r="D73" s="18" t="s">
        <v>1523</v>
      </c>
      <c r="E73" s="18" t="s">
        <v>1238</v>
      </c>
      <c r="G73" s="19"/>
      <c r="H73" s="19"/>
      <c r="I73" s="20"/>
    </row>
    <row r="74" spans="1:9" s="18" customFormat="1" ht="15" customHeight="1">
      <c r="A74" s="20"/>
      <c r="B74" s="20" t="s">
        <v>475</v>
      </c>
      <c r="C74" s="44"/>
      <c r="G74" s="19"/>
      <c r="H74" s="19"/>
      <c r="I74" s="20"/>
    </row>
    <row r="75" spans="1:9" s="18" customFormat="1" ht="15" customHeight="1">
      <c r="A75" s="20" t="s">
        <v>18</v>
      </c>
      <c r="B75" s="20"/>
      <c r="C75" s="44"/>
      <c r="G75" s="19"/>
      <c r="H75" s="19"/>
      <c r="I75" s="20"/>
    </row>
    <row r="76" spans="1:9" s="18" customFormat="1" ht="15" customHeight="1">
      <c r="A76" s="20">
        <v>1</v>
      </c>
      <c r="B76" s="18" t="s">
        <v>1549</v>
      </c>
      <c r="C76" s="19">
        <v>36.450000000000003</v>
      </c>
      <c r="D76" s="18" t="s">
        <v>1523</v>
      </c>
      <c r="E76" s="18" t="s">
        <v>1238</v>
      </c>
      <c r="G76" s="19"/>
      <c r="H76" s="19"/>
      <c r="I76" s="20"/>
    </row>
    <row r="77" spans="1:9" s="18" customFormat="1" ht="15" customHeight="1">
      <c r="A77" s="20">
        <v>2</v>
      </c>
      <c r="B77" s="18" t="s">
        <v>1547</v>
      </c>
      <c r="C77" s="19">
        <v>27.5</v>
      </c>
      <c r="D77" s="18" t="s">
        <v>1523</v>
      </c>
      <c r="E77" s="18" t="s">
        <v>1238</v>
      </c>
      <c r="G77" s="19"/>
      <c r="H77" s="19"/>
      <c r="I77" s="20"/>
    </row>
    <row r="78" spans="1:9" s="18" customFormat="1" ht="15" customHeight="1">
      <c r="A78" s="20"/>
      <c r="B78" s="20" t="s">
        <v>475</v>
      </c>
      <c r="C78" s="47"/>
      <c r="G78" s="19"/>
      <c r="H78" s="19"/>
      <c r="I78" s="20"/>
    </row>
    <row r="79" spans="1:9" s="18" customFormat="1" ht="15" customHeight="1">
      <c r="A79" s="20"/>
      <c r="B79" s="20"/>
      <c r="C79" s="47"/>
      <c r="G79" s="19"/>
      <c r="H79" s="19"/>
      <c r="I79" s="20"/>
    </row>
    <row r="80" spans="1:9" ht="15" customHeight="1">
      <c r="B80" s="20" t="s">
        <v>1016</v>
      </c>
      <c r="D80" s="18"/>
      <c r="E80" s="18"/>
    </row>
    <row r="81" spans="1:10" s="18" customFormat="1" ht="15" customHeight="1">
      <c r="A81" s="20" t="s">
        <v>31</v>
      </c>
      <c r="B81" s="20"/>
      <c r="C81" s="44"/>
      <c r="G81" s="19"/>
      <c r="H81" s="19"/>
    </row>
    <row r="82" spans="1:10" s="18" customFormat="1" ht="15" customHeight="1">
      <c r="A82" s="20"/>
      <c r="B82" s="20" t="s">
        <v>475</v>
      </c>
      <c r="C82" s="44"/>
      <c r="G82" s="19"/>
      <c r="H82" s="19"/>
    </row>
    <row r="83" spans="1:10" s="18" customFormat="1" ht="15" customHeight="1">
      <c r="A83" s="20" t="s">
        <v>18</v>
      </c>
      <c r="B83" s="20"/>
      <c r="C83" s="19" t="s">
        <v>1550</v>
      </c>
      <c r="G83" s="19"/>
      <c r="H83" s="19"/>
    </row>
    <row r="84" spans="1:10" s="18" customFormat="1" ht="15" customHeight="1">
      <c r="A84" s="18">
        <v>1</v>
      </c>
      <c r="B84" s="18" t="s">
        <v>1549</v>
      </c>
      <c r="C84" s="19">
        <v>20</v>
      </c>
      <c r="D84" s="18" t="s">
        <v>1523</v>
      </c>
      <c r="E84" s="18" t="s">
        <v>1238</v>
      </c>
      <c r="G84" s="19"/>
      <c r="H84" s="19"/>
    </row>
    <row r="85" spans="1:10" s="18" customFormat="1" ht="15" customHeight="1">
      <c r="A85" s="20"/>
      <c r="B85" s="20" t="s">
        <v>475</v>
      </c>
      <c r="C85" s="47"/>
      <c r="G85" s="19"/>
      <c r="J85" s="19"/>
    </row>
    <row r="86" spans="1:10" s="18" customFormat="1" ht="15" customHeight="1">
      <c r="A86" s="20"/>
      <c r="B86" s="20"/>
      <c r="C86" s="47"/>
      <c r="G86" s="19"/>
      <c r="J86" s="19"/>
    </row>
    <row r="87" spans="1:10" s="18" customFormat="1" ht="15" customHeight="1">
      <c r="A87" s="20"/>
      <c r="B87" s="5" t="s">
        <v>641</v>
      </c>
      <c r="C87" s="47"/>
      <c r="D87"/>
      <c r="E87"/>
      <c r="G87" s="19"/>
    </row>
    <row r="88" spans="1:10" s="18" customFormat="1" ht="15" customHeight="1">
      <c r="A88" s="20" t="s">
        <v>31</v>
      </c>
      <c r="B88" s="20"/>
      <c r="C88" s="47"/>
      <c r="D88" s="4" t="s">
        <v>150</v>
      </c>
      <c r="E88" s="2">
        <f>SUM(C89:C112)/24</f>
        <v>80.845416666666679</v>
      </c>
      <c r="F88" s="18" t="s">
        <v>151</v>
      </c>
      <c r="G88" s="19"/>
    </row>
    <row r="89" spans="1:10" s="18" customFormat="1" ht="15" customHeight="1">
      <c r="A89" s="20">
        <v>1</v>
      </c>
      <c r="B89" s="20" t="s">
        <v>33</v>
      </c>
      <c r="C89" s="19">
        <v>127.05</v>
      </c>
      <c r="D89" s="4" t="s">
        <v>1585</v>
      </c>
      <c r="E89" s="2"/>
      <c r="G89" s="19"/>
    </row>
    <row r="90" spans="1:10" s="18" customFormat="1" ht="15" customHeight="1">
      <c r="A90" s="20">
        <v>2</v>
      </c>
      <c r="B90" s="20" t="s">
        <v>161</v>
      </c>
      <c r="C90" s="19">
        <v>125.84</v>
      </c>
      <c r="D90" s="4" t="s">
        <v>1184</v>
      </c>
      <c r="E90" s="2"/>
      <c r="G90" s="19"/>
    </row>
    <row r="91" spans="1:10" s="18" customFormat="1" ht="15" customHeight="1">
      <c r="A91" s="20">
        <v>3</v>
      </c>
      <c r="B91" s="20" t="s">
        <v>213</v>
      </c>
      <c r="C91" s="19">
        <v>115.75</v>
      </c>
      <c r="D91" s="4" t="s">
        <v>1184</v>
      </c>
      <c r="E91" s="2"/>
      <c r="G91" s="19"/>
      <c r="J91" s="19"/>
    </row>
    <row r="92" spans="1:10" s="18" customFormat="1" ht="15" customHeight="1">
      <c r="A92" s="20">
        <v>4</v>
      </c>
      <c r="B92" s="20" t="s">
        <v>4</v>
      </c>
      <c r="C92" s="19">
        <v>106</v>
      </c>
      <c r="D92" s="4" t="s">
        <v>1184</v>
      </c>
    </row>
    <row r="93" spans="1:10" s="18" customFormat="1" ht="15" customHeight="1">
      <c r="A93" s="20">
        <v>5</v>
      </c>
      <c r="B93" s="20" t="s">
        <v>1095</v>
      </c>
      <c r="C93" s="19">
        <v>103.2</v>
      </c>
      <c r="D93" s="4" t="s">
        <v>1613</v>
      </c>
    </row>
    <row r="94" spans="1:10" s="18" customFormat="1" ht="15" customHeight="1">
      <c r="A94" s="20">
        <v>6</v>
      </c>
      <c r="B94" s="20" t="s">
        <v>938</v>
      </c>
      <c r="C94" s="30">
        <v>100.2</v>
      </c>
      <c r="D94" s="4" t="s">
        <v>942</v>
      </c>
    </row>
    <row r="95" spans="1:10" s="18" customFormat="1" ht="15" customHeight="1">
      <c r="A95" s="20">
        <v>7</v>
      </c>
      <c r="B95" s="20" t="s">
        <v>347</v>
      </c>
      <c r="C95" s="19">
        <v>93.05</v>
      </c>
      <c r="D95" s="4" t="s">
        <v>1585</v>
      </c>
      <c r="G95" s="19"/>
    </row>
    <row r="96" spans="1:10" s="18" customFormat="1" ht="15" customHeight="1">
      <c r="A96" s="20">
        <v>8</v>
      </c>
      <c r="B96" s="20" t="s">
        <v>340</v>
      </c>
      <c r="C96" s="30">
        <v>90</v>
      </c>
      <c r="D96" s="4" t="s">
        <v>942</v>
      </c>
    </row>
    <row r="97" spans="1:9" s="18" customFormat="1" ht="15" customHeight="1">
      <c r="A97" s="20">
        <v>9</v>
      </c>
      <c r="B97" s="20" t="s">
        <v>939</v>
      </c>
      <c r="C97" s="30">
        <v>97.5</v>
      </c>
      <c r="D97" s="18" t="s">
        <v>942</v>
      </c>
    </row>
    <row r="98" spans="1:9" s="18" customFormat="1" ht="15" customHeight="1">
      <c r="A98" s="20">
        <v>10</v>
      </c>
      <c r="B98" s="20" t="s">
        <v>1582</v>
      </c>
      <c r="C98" s="19">
        <v>82.2</v>
      </c>
      <c r="D98" s="4" t="s">
        <v>1585</v>
      </c>
    </row>
    <row r="99" spans="1:9" s="18" customFormat="1" ht="15" customHeight="1">
      <c r="A99" s="20">
        <v>11</v>
      </c>
      <c r="B99" s="29" t="s">
        <v>289</v>
      </c>
      <c r="C99" s="30">
        <v>80</v>
      </c>
      <c r="D99" s="18" t="s">
        <v>835</v>
      </c>
    </row>
    <row r="100" spans="1:9" s="18" customFormat="1" ht="15" customHeight="1">
      <c r="A100" s="20">
        <v>12</v>
      </c>
      <c r="B100" s="20" t="s">
        <v>286</v>
      </c>
      <c r="C100" s="19">
        <v>78.2</v>
      </c>
      <c r="D100" s="4" t="s">
        <v>1585</v>
      </c>
      <c r="G100" s="19"/>
      <c r="H100" s="19"/>
    </row>
    <row r="101" spans="1:9" s="18" customFormat="1" ht="15" customHeight="1">
      <c r="A101" s="20">
        <v>13</v>
      </c>
      <c r="B101" s="29" t="s">
        <v>831</v>
      </c>
      <c r="C101" s="30">
        <v>75</v>
      </c>
      <c r="D101" s="18" t="s">
        <v>835</v>
      </c>
    </row>
    <row r="102" spans="1:9" s="18" customFormat="1" ht="15" customHeight="1">
      <c r="A102" s="20">
        <v>14</v>
      </c>
      <c r="B102" s="20" t="s">
        <v>1581</v>
      </c>
      <c r="C102" s="19">
        <v>74.97</v>
      </c>
      <c r="D102" s="4" t="s">
        <v>1585</v>
      </c>
      <c r="G102" s="19"/>
      <c r="H102" s="19"/>
    </row>
    <row r="103" spans="1:9" s="18" customFormat="1" ht="15" customHeight="1">
      <c r="A103" s="20">
        <v>15</v>
      </c>
      <c r="B103" s="20" t="s">
        <v>614</v>
      </c>
      <c r="C103" s="19">
        <v>70.72</v>
      </c>
      <c r="D103" s="4" t="s">
        <v>1585</v>
      </c>
      <c r="G103" s="19"/>
      <c r="H103" s="19"/>
    </row>
    <row r="104" spans="1:9" ht="15" customHeight="1">
      <c r="A104" s="20">
        <v>16</v>
      </c>
      <c r="B104" s="29" t="s">
        <v>249</v>
      </c>
      <c r="C104" s="30">
        <v>70</v>
      </c>
      <c r="D104" s="18" t="s">
        <v>835</v>
      </c>
      <c r="E104" s="18"/>
    </row>
    <row r="105" spans="1:9" s="18" customFormat="1" ht="15" customHeight="1">
      <c r="A105" s="20">
        <v>17</v>
      </c>
      <c r="B105" s="29" t="s">
        <v>832</v>
      </c>
      <c r="C105" s="30">
        <v>65</v>
      </c>
      <c r="D105" s="18" t="s">
        <v>835</v>
      </c>
    </row>
    <row r="106" spans="1:9" s="18" customFormat="1" ht="15" customHeight="1">
      <c r="A106" s="20">
        <v>17</v>
      </c>
      <c r="B106" s="29" t="s">
        <v>230</v>
      </c>
      <c r="C106" s="30">
        <v>65</v>
      </c>
      <c r="D106" s="18" t="s">
        <v>835</v>
      </c>
      <c r="G106" s="19"/>
      <c r="H106" s="19"/>
    </row>
    <row r="107" spans="1:9" s="18" customFormat="1" ht="15" customHeight="1">
      <c r="A107" s="20">
        <v>17</v>
      </c>
      <c r="B107" s="29" t="s">
        <v>142</v>
      </c>
      <c r="C107" s="30">
        <v>65</v>
      </c>
      <c r="D107" s="18" t="s">
        <v>835</v>
      </c>
      <c r="G107" s="19"/>
      <c r="H107" s="19"/>
    </row>
    <row r="108" spans="1:9" s="18" customFormat="1" ht="15" customHeight="1">
      <c r="A108" s="20">
        <v>20</v>
      </c>
      <c r="B108" s="20" t="s">
        <v>1001</v>
      </c>
      <c r="C108" s="19">
        <v>60.14</v>
      </c>
      <c r="D108" s="4" t="s">
        <v>1585</v>
      </c>
      <c r="G108" s="19"/>
      <c r="H108" s="19"/>
    </row>
    <row r="109" spans="1:9" ht="15" customHeight="1">
      <c r="A109" s="20">
        <v>21</v>
      </c>
      <c r="B109" s="29" t="s">
        <v>833</v>
      </c>
      <c r="C109" s="30">
        <v>59.95</v>
      </c>
      <c r="D109" s="18" t="s">
        <v>835</v>
      </c>
      <c r="E109" s="18"/>
    </row>
    <row r="110" spans="1:9" s="18" customFormat="1" ht="15" customHeight="1">
      <c r="A110" s="20">
        <v>22</v>
      </c>
      <c r="B110" s="20" t="s">
        <v>1583</v>
      </c>
      <c r="C110" s="19">
        <v>56.82</v>
      </c>
      <c r="D110" s="4" t="s">
        <v>1585</v>
      </c>
      <c r="G110" s="19"/>
      <c r="H110" s="19"/>
      <c r="I110" s="20"/>
    </row>
    <row r="111" spans="1:9" ht="15" customHeight="1">
      <c r="A111" s="20">
        <v>23</v>
      </c>
      <c r="B111" s="29" t="s">
        <v>834</v>
      </c>
      <c r="C111" s="30">
        <v>47.2</v>
      </c>
      <c r="D111" s="18" t="s">
        <v>835</v>
      </c>
      <c r="E111" s="18"/>
    </row>
    <row r="112" spans="1:9" s="18" customFormat="1" ht="15" customHeight="1">
      <c r="A112" s="20">
        <v>24</v>
      </c>
      <c r="B112" s="20" t="s">
        <v>822</v>
      </c>
      <c r="C112" s="19">
        <v>31.5</v>
      </c>
      <c r="D112" s="4" t="s">
        <v>1585</v>
      </c>
      <c r="G112" s="19"/>
      <c r="H112" s="19"/>
      <c r="I112" s="20"/>
    </row>
    <row r="113" spans="1:11" ht="15" customHeight="1">
      <c r="B113" s="20" t="s">
        <v>475</v>
      </c>
      <c r="C113" s="47"/>
      <c r="D113" s="18"/>
      <c r="E113" s="18"/>
    </row>
    <row r="114" spans="1:11" s="18" customFormat="1" ht="15" customHeight="1">
      <c r="A114" s="20" t="s">
        <v>18</v>
      </c>
      <c r="B114" s="20"/>
      <c r="C114" s="47"/>
      <c r="D114" s="4" t="s">
        <v>150</v>
      </c>
      <c r="E114" s="2">
        <f>SUM(C115:C120)/4</f>
        <v>71.209999999999994</v>
      </c>
      <c r="F114" s="18" t="s">
        <v>151</v>
      </c>
      <c r="G114" s="19"/>
      <c r="H114" s="19"/>
    </row>
    <row r="115" spans="1:11" s="18" customFormat="1" ht="15" customHeight="1">
      <c r="A115" s="20">
        <v>1</v>
      </c>
      <c r="B115" s="20" t="s">
        <v>20</v>
      </c>
      <c r="C115" s="19">
        <v>70.72</v>
      </c>
      <c r="D115" s="4" t="s">
        <v>1585</v>
      </c>
      <c r="G115" s="19"/>
      <c r="I115" s="19"/>
    </row>
    <row r="116" spans="1:11" s="18" customFormat="1" ht="15" customHeight="1">
      <c r="A116" s="20">
        <v>2</v>
      </c>
      <c r="B116" s="21" t="s">
        <v>193</v>
      </c>
      <c r="C116" s="43">
        <v>50.54</v>
      </c>
      <c r="D116" s="4" t="s">
        <v>1613</v>
      </c>
      <c r="G116" s="19"/>
      <c r="I116" s="19"/>
    </row>
    <row r="117" spans="1:11" s="18" customFormat="1" ht="15" customHeight="1">
      <c r="A117" s="20">
        <v>3</v>
      </c>
      <c r="B117" s="29" t="s">
        <v>521</v>
      </c>
      <c r="C117" s="30">
        <v>49.2</v>
      </c>
      <c r="D117" s="18" t="s">
        <v>835</v>
      </c>
      <c r="G117" s="21"/>
    </row>
    <row r="118" spans="1:11" s="18" customFormat="1" ht="15" customHeight="1">
      <c r="A118" s="20">
        <v>4</v>
      </c>
      <c r="B118" s="21" t="s">
        <v>1018</v>
      </c>
      <c r="C118" s="43">
        <v>38.58</v>
      </c>
      <c r="D118" s="4" t="s">
        <v>1613</v>
      </c>
      <c r="F118" s="21"/>
      <c r="G118" s="21"/>
      <c r="H118" s="41"/>
    </row>
    <row r="119" spans="1:11" s="18" customFormat="1" ht="15" customHeight="1">
      <c r="A119" s="20">
        <v>5</v>
      </c>
      <c r="B119" s="20" t="s">
        <v>1373</v>
      </c>
      <c r="C119" s="19">
        <v>38.5</v>
      </c>
      <c r="D119" s="4" t="s">
        <v>1585</v>
      </c>
    </row>
    <row r="120" spans="1:11" s="18" customFormat="1" ht="15" customHeight="1">
      <c r="A120" s="20">
        <v>6</v>
      </c>
      <c r="B120" s="25" t="s">
        <v>271</v>
      </c>
      <c r="C120" s="30">
        <v>37.299999999999997</v>
      </c>
      <c r="D120" s="18" t="s">
        <v>835</v>
      </c>
      <c r="G120" s="21"/>
    </row>
    <row r="121" spans="1:11" s="18" customFormat="1" ht="15" customHeight="1">
      <c r="A121" s="20"/>
      <c r="B121" s="20" t="s">
        <v>475</v>
      </c>
      <c r="C121" s="47"/>
      <c r="D121"/>
      <c r="E121"/>
      <c r="G121" s="19"/>
    </row>
    <row r="122" spans="1:11" s="18" customFormat="1" ht="15" customHeight="1">
      <c r="A122" s="20"/>
      <c r="B122" s="5" t="s">
        <v>656</v>
      </c>
      <c r="C122" s="47"/>
      <c r="D122"/>
      <c r="E122"/>
      <c r="G122" s="19"/>
    </row>
    <row r="123" spans="1:11" s="18" customFormat="1" ht="15" customHeight="1">
      <c r="A123" s="20" t="s">
        <v>31</v>
      </c>
      <c r="B123" s="20"/>
      <c r="C123" s="26" t="s">
        <v>931</v>
      </c>
      <c r="D123"/>
      <c r="E123"/>
      <c r="G123" s="19"/>
      <c r="H123" s="19"/>
    </row>
    <row r="124" spans="1:11" s="18" customFormat="1" ht="15" customHeight="1">
      <c r="A124" s="20">
        <v>1</v>
      </c>
      <c r="B124" s="18" t="s">
        <v>161</v>
      </c>
      <c r="C124" s="19">
        <v>14</v>
      </c>
      <c r="D124" s="4" t="s">
        <v>1184</v>
      </c>
      <c r="G124" s="19"/>
      <c r="H124" s="19"/>
    </row>
    <row r="125" spans="1:11" s="18" customFormat="1" ht="15" customHeight="1">
      <c r="A125" s="20">
        <v>2</v>
      </c>
      <c r="B125" s="18" t="s">
        <v>33</v>
      </c>
      <c r="C125" s="19">
        <v>12</v>
      </c>
      <c r="D125" s="4" t="s">
        <v>1184</v>
      </c>
      <c r="G125" s="19"/>
      <c r="H125" s="19"/>
      <c r="K125" s="29"/>
    </row>
    <row r="126" spans="1:11" s="18" customFormat="1" ht="15" customHeight="1">
      <c r="A126" s="20">
        <v>3</v>
      </c>
      <c r="B126" s="25" t="s">
        <v>4</v>
      </c>
      <c r="C126" s="64">
        <v>6</v>
      </c>
      <c r="D126" s="18" t="s">
        <v>1099</v>
      </c>
      <c r="G126" s="19"/>
      <c r="H126" s="19"/>
      <c r="K126" s="29"/>
    </row>
    <row r="127" spans="1:11" s="18" customFormat="1" ht="15" customHeight="1">
      <c r="B127" s="20"/>
      <c r="C127" s="65" t="s">
        <v>930</v>
      </c>
      <c r="G127" s="19"/>
      <c r="H127" s="19"/>
      <c r="K127" s="29"/>
    </row>
    <row r="128" spans="1:11" s="18" customFormat="1" ht="15" customHeight="1">
      <c r="A128" s="20">
        <v>4</v>
      </c>
      <c r="B128" s="25" t="s">
        <v>340</v>
      </c>
      <c r="C128" s="64">
        <v>20</v>
      </c>
      <c r="D128" s="18" t="s">
        <v>1099</v>
      </c>
      <c r="K128" s="29"/>
    </row>
    <row r="129" spans="1:11" s="18" customFormat="1" ht="15" customHeight="1">
      <c r="A129" s="20">
        <v>5</v>
      </c>
      <c r="B129" s="25" t="s">
        <v>1095</v>
      </c>
      <c r="C129" s="64">
        <v>14</v>
      </c>
      <c r="D129" s="18" t="s">
        <v>1099</v>
      </c>
      <c r="G129" s="19"/>
      <c r="H129" s="19"/>
      <c r="K129" s="29"/>
    </row>
    <row r="130" spans="1:11" s="18" customFormat="1" ht="15" customHeight="1">
      <c r="A130" s="20">
        <v>6</v>
      </c>
      <c r="B130" s="20" t="s">
        <v>926</v>
      </c>
      <c r="C130" s="65">
        <v>13</v>
      </c>
      <c r="D130" s="18" t="s">
        <v>933</v>
      </c>
      <c r="G130" s="19"/>
      <c r="H130" s="19"/>
      <c r="K130" s="29"/>
    </row>
    <row r="131" spans="1:11" s="18" customFormat="1" ht="15" customHeight="1">
      <c r="A131" s="20">
        <v>7</v>
      </c>
      <c r="B131" s="20" t="s">
        <v>927</v>
      </c>
      <c r="C131" s="65">
        <v>10</v>
      </c>
      <c r="D131" s="18" t="s">
        <v>933</v>
      </c>
      <c r="G131" s="19"/>
      <c r="H131" s="19"/>
      <c r="K131" s="29"/>
    </row>
    <row r="132" spans="1:11" s="18" customFormat="1" ht="15" customHeight="1">
      <c r="A132" s="20">
        <v>7</v>
      </c>
      <c r="B132" s="25" t="s">
        <v>327</v>
      </c>
      <c r="C132" s="64">
        <v>10</v>
      </c>
      <c r="D132" s="18" t="s">
        <v>1099</v>
      </c>
      <c r="G132" s="19"/>
      <c r="H132" s="19"/>
    </row>
    <row r="133" spans="1:11" s="18" customFormat="1" ht="15" customHeight="1">
      <c r="A133" s="20">
        <v>9</v>
      </c>
      <c r="B133" s="25" t="s">
        <v>749</v>
      </c>
      <c r="C133" s="64">
        <v>9</v>
      </c>
      <c r="D133" s="18" t="s">
        <v>1099</v>
      </c>
      <c r="G133" s="19"/>
      <c r="H133" s="19"/>
    </row>
    <row r="134" spans="1:11" s="18" customFormat="1" ht="15" customHeight="1">
      <c r="A134" s="20">
        <v>10</v>
      </c>
      <c r="B134" s="25" t="s">
        <v>1097</v>
      </c>
      <c r="C134" s="64">
        <v>7</v>
      </c>
      <c r="D134" s="18" t="s">
        <v>1099</v>
      </c>
      <c r="G134" s="19"/>
      <c r="H134" s="19"/>
    </row>
    <row r="135" spans="1:11" s="18" customFormat="1" ht="15" customHeight="1">
      <c r="A135" s="20">
        <v>11</v>
      </c>
      <c r="B135" s="25" t="s">
        <v>347</v>
      </c>
      <c r="C135" s="64">
        <v>5</v>
      </c>
      <c r="D135" s="18" t="s">
        <v>1099</v>
      </c>
      <c r="G135" s="19"/>
      <c r="H135" s="19"/>
    </row>
    <row r="136" spans="1:11" s="18" customFormat="1" ht="15" customHeight="1">
      <c r="A136" s="20"/>
      <c r="B136" s="20"/>
      <c r="C136" s="65" t="s">
        <v>932</v>
      </c>
      <c r="G136" s="19"/>
      <c r="H136" s="19"/>
    </row>
    <row r="137" spans="1:11" s="18" customFormat="1" ht="15" customHeight="1">
      <c r="A137" s="20">
        <v>12</v>
      </c>
      <c r="B137" s="25" t="s">
        <v>448</v>
      </c>
      <c r="C137" s="64">
        <v>20</v>
      </c>
      <c r="D137" s="18" t="s">
        <v>1099</v>
      </c>
      <c r="F137" s="21"/>
      <c r="G137" s="41"/>
      <c r="H137" s="19"/>
    </row>
    <row r="138" spans="1:11" s="18" customFormat="1" ht="15" customHeight="1">
      <c r="A138" s="20">
        <v>13</v>
      </c>
      <c r="B138" s="25" t="s">
        <v>421</v>
      </c>
      <c r="C138" s="64">
        <v>15</v>
      </c>
      <c r="D138" s="18" t="s">
        <v>1099</v>
      </c>
      <c r="G138" s="19"/>
      <c r="H138" s="19"/>
    </row>
    <row r="139" spans="1:11" s="18" customFormat="1" ht="15" customHeight="1">
      <c r="A139" s="20"/>
      <c r="B139" s="20"/>
      <c r="C139" s="65" t="s">
        <v>849</v>
      </c>
      <c r="G139" s="19"/>
      <c r="H139" s="19"/>
    </row>
    <row r="140" spans="1:11" s="18" customFormat="1" ht="15" customHeight="1">
      <c r="A140" s="20">
        <v>14</v>
      </c>
      <c r="B140" s="25" t="s">
        <v>247</v>
      </c>
      <c r="C140" s="64">
        <v>25</v>
      </c>
      <c r="D140" s="18" t="s">
        <v>1099</v>
      </c>
      <c r="G140" s="19"/>
      <c r="H140" s="19"/>
    </row>
    <row r="141" spans="1:11" s="18" customFormat="1" ht="15" customHeight="1">
      <c r="A141" s="20">
        <v>15</v>
      </c>
      <c r="B141" s="20" t="s">
        <v>928</v>
      </c>
      <c r="C141" s="65">
        <v>13</v>
      </c>
      <c r="D141" s="18" t="s">
        <v>933</v>
      </c>
      <c r="G141" s="19"/>
      <c r="H141" s="19"/>
    </row>
    <row r="142" spans="1:11" s="18" customFormat="1" ht="15" customHeight="1">
      <c r="A142" s="20">
        <v>16</v>
      </c>
      <c r="B142" s="20" t="s">
        <v>929</v>
      </c>
      <c r="C142" s="65">
        <v>11</v>
      </c>
      <c r="D142" s="18" t="s">
        <v>933</v>
      </c>
      <c r="G142" s="19"/>
      <c r="H142" s="19"/>
    </row>
    <row r="143" spans="1:11" s="18" customFormat="1" ht="15" customHeight="1">
      <c r="A143" s="20">
        <v>17</v>
      </c>
      <c r="B143" s="25" t="s">
        <v>1098</v>
      </c>
      <c r="C143" s="64">
        <v>8</v>
      </c>
      <c r="D143" s="18" t="s">
        <v>1099</v>
      </c>
      <c r="G143" s="19"/>
      <c r="H143" s="19"/>
    </row>
    <row r="144" spans="1:11" s="18" customFormat="1" ht="15" customHeight="1">
      <c r="A144" s="20">
        <v>18</v>
      </c>
      <c r="B144" s="21" t="s">
        <v>286</v>
      </c>
      <c r="C144" s="64">
        <v>6</v>
      </c>
      <c r="D144" s="18" t="s">
        <v>1613</v>
      </c>
      <c r="G144" s="19"/>
      <c r="H144" s="19"/>
    </row>
    <row r="145" spans="1:10" ht="15" customHeight="1">
      <c r="B145" s="18"/>
      <c r="C145" s="65" t="s">
        <v>839</v>
      </c>
      <c r="D145" s="18"/>
      <c r="E145" s="18"/>
    </row>
    <row r="146" spans="1:10" s="18" customFormat="1" ht="15" customHeight="1">
      <c r="A146" s="20">
        <v>19</v>
      </c>
      <c r="B146" s="25" t="s">
        <v>1100</v>
      </c>
      <c r="C146" s="64">
        <v>28</v>
      </c>
      <c r="D146" s="18" t="s">
        <v>1099</v>
      </c>
      <c r="G146" s="19"/>
      <c r="H146" s="19"/>
      <c r="I146" s="20"/>
    </row>
    <row r="147" spans="1:10" s="18" customFormat="1" ht="15" customHeight="1">
      <c r="A147" s="20"/>
      <c r="C147" s="65" t="s">
        <v>1104</v>
      </c>
      <c r="G147" s="19"/>
      <c r="H147" s="19"/>
      <c r="I147" s="20"/>
    </row>
    <row r="148" spans="1:10" s="18" customFormat="1" ht="15" customHeight="1">
      <c r="A148" s="20">
        <v>20</v>
      </c>
      <c r="B148" s="25" t="s">
        <v>1102</v>
      </c>
      <c r="C148" s="64">
        <v>51</v>
      </c>
      <c r="D148" s="18" t="s">
        <v>1099</v>
      </c>
      <c r="G148" s="19"/>
      <c r="I148" s="29"/>
      <c r="J148" s="29"/>
    </row>
    <row r="149" spans="1:10" s="18" customFormat="1" ht="15" customHeight="1">
      <c r="A149" s="20">
        <v>21</v>
      </c>
      <c r="B149" s="25" t="s">
        <v>1101</v>
      </c>
      <c r="C149" s="64">
        <v>45</v>
      </c>
      <c r="D149" s="18" t="s">
        <v>1099</v>
      </c>
      <c r="G149" s="19"/>
      <c r="H149" s="19"/>
      <c r="I149" s="20"/>
    </row>
    <row r="150" spans="1:10" s="18" customFormat="1" ht="15" customHeight="1">
      <c r="A150" s="20"/>
      <c r="C150" s="65" t="s">
        <v>842</v>
      </c>
      <c r="G150" s="19"/>
      <c r="H150" s="19"/>
      <c r="I150" s="20"/>
    </row>
    <row r="151" spans="1:10" s="18" customFormat="1" ht="15" customHeight="1">
      <c r="A151" s="20">
        <v>22</v>
      </c>
      <c r="B151" s="20" t="s">
        <v>764</v>
      </c>
      <c r="C151" s="65">
        <v>27</v>
      </c>
      <c r="D151" s="18" t="s">
        <v>933</v>
      </c>
      <c r="G151" s="19"/>
      <c r="H151" s="19"/>
      <c r="I151" s="20"/>
    </row>
    <row r="152" spans="1:10" s="18" customFormat="1" ht="15" customHeight="1">
      <c r="A152" s="20"/>
      <c r="B152" s="20" t="s">
        <v>475</v>
      </c>
      <c r="C152" s="26"/>
      <c r="D152"/>
      <c r="E152"/>
      <c r="G152" s="19"/>
      <c r="H152" s="19"/>
      <c r="I152" s="20"/>
    </row>
    <row r="153" spans="1:10" s="18" customFormat="1" ht="15" customHeight="1">
      <c r="A153" s="20" t="s">
        <v>18</v>
      </c>
      <c r="B153" s="20"/>
      <c r="C153" s="26" t="s">
        <v>849</v>
      </c>
      <c r="D153"/>
      <c r="G153" s="19"/>
      <c r="H153" s="19"/>
      <c r="I153" s="20"/>
    </row>
    <row r="154" spans="1:10" s="18" customFormat="1" ht="15" customHeight="1">
      <c r="A154" s="20">
        <v>1</v>
      </c>
      <c r="B154" s="25" t="s">
        <v>20</v>
      </c>
      <c r="C154" s="64">
        <v>17</v>
      </c>
      <c r="D154" s="18" t="s">
        <v>1099</v>
      </c>
      <c r="G154" s="19"/>
      <c r="H154" s="19"/>
      <c r="I154" s="20"/>
    </row>
    <row r="155" spans="1:10" ht="15" customHeight="1">
      <c r="A155" s="20">
        <v>2</v>
      </c>
      <c r="B155" s="25" t="s">
        <v>1094</v>
      </c>
      <c r="C155" s="64">
        <v>11</v>
      </c>
      <c r="D155" s="18" t="s">
        <v>1099</v>
      </c>
      <c r="E155" s="18"/>
    </row>
    <row r="156" spans="1:10" ht="15" customHeight="1">
      <c r="C156" s="65" t="s">
        <v>839</v>
      </c>
      <c r="D156" s="18"/>
      <c r="E156" s="18"/>
    </row>
    <row r="157" spans="1:10" ht="15" customHeight="1">
      <c r="A157" s="20">
        <v>3</v>
      </c>
      <c r="B157" s="25" t="s">
        <v>193</v>
      </c>
      <c r="C157" s="64">
        <v>20</v>
      </c>
      <c r="D157" s="18" t="s">
        <v>1099</v>
      </c>
      <c r="E157" s="18"/>
      <c r="G157"/>
      <c r="H157"/>
    </row>
    <row r="158" spans="1:10" ht="15" customHeight="1">
      <c r="A158" s="20">
        <v>4</v>
      </c>
      <c r="B158" s="25" t="s">
        <v>760</v>
      </c>
      <c r="C158" s="64">
        <v>11</v>
      </c>
      <c r="D158" s="18" t="s">
        <v>1099</v>
      </c>
      <c r="E158" s="18"/>
      <c r="F158" t="s">
        <v>151</v>
      </c>
      <c r="G158"/>
      <c r="H158"/>
    </row>
    <row r="159" spans="1:10">
      <c r="A159" s="20">
        <v>5</v>
      </c>
      <c r="B159" s="20" t="s">
        <v>865</v>
      </c>
      <c r="C159" s="65">
        <v>8</v>
      </c>
      <c r="D159" s="18" t="s">
        <v>933</v>
      </c>
      <c r="E159" s="18"/>
      <c r="F159" s="18"/>
      <c r="G159"/>
      <c r="H159"/>
    </row>
    <row r="160" spans="1:10">
      <c r="B160" s="18"/>
      <c r="C160" s="65" t="s">
        <v>842</v>
      </c>
      <c r="D160" s="18"/>
      <c r="E160" s="18"/>
      <c r="F160" s="18"/>
      <c r="G160"/>
      <c r="H160"/>
    </row>
    <row r="161" spans="1:10">
      <c r="A161" s="20">
        <v>6</v>
      </c>
      <c r="B161" s="25" t="s">
        <v>768</v>
      </c>
      <c r="C161" s="65">
        <v>7</v>
      </c>
      <c r="D161" s="18" t="s">
        <v>1099</v>
      </c>
      <c r="E161" s="18"/>
      <c r="G161"/>
      <c r="H161"/>
    </row>
    <row r="162" spans="1:10" s="18" customFormat="1">
      <c r="A162" s="20"/>
      <c r="B162" s="20" t="s">
        <v>475</v>
      </c>
      <c r="C162" s="47"/>
      <c r="D162"/>
      <c r="E162"/>
      <c r="I162" s="20"/>
    </row>
    <row r="163" spans="1:10">
      <c r="B163" s="42" t="s">
        <v>657</v>
      </c>
      <c r="C163" s="47"/>
      <c r="G163"/>
      <c r="H163"/>
    </row>
    <row r="164" spans="1:10">
      <c r="A164" s="20" t="s">
        <v>37</v>
      </c>
      <c r="C164" s="44" t="s">
        <v>543</v>
      </c>
      <c r="E164" s="2"/>
      <c r="F164" t="s">
        <v>151</v>
      </c>
      <c r="G164"/>
      <c r="H164"/>
    </row>
    <row r="165" spans="1:10">
      <c r="A165" s="20" t="s">
        <v>31</v>
      </c>
      <c r="D165" s="4" t="s">
        <v>150</v>
      </c>
      <c r="E165" s="2">
        <f>SUM(C166:C169)/4</f>
        <v>19.474999999999998</v>
      </c>
      <c r="G165"/>
      <c r="H165"/>
      <c r="I165" s="25"/>
      <c r="J165" s="29"/>
    </row>
    <row r="166" spans="1:10">
      <c r="A166" s="20">
        <v>1</v>
      </c>
      <c r="B166" s="20" t="s">
        <v>161</v>
      </c>
      <c r="C166" s="44">
        <v>22.45</v>
      </c>
      <c r="D166" s="4" t="s">
        <v>581</v>
      </c>
      <c r="E166" s="2"/>
      <c r="G166"/>
      <c r="H166"/>
      <c r="I166" s="25"/>
      <c r="J166" s="29"/>
    </row>
    <row r="167" spans="1:10">
      <c r="A167" s="20">
        <v>1</v>
      </c>
      <c r="B167" s="20" t="s">
        <v>1</v>
      </c>
      <c r="C167" s="44">
        <v>22.45</v>
      </c>
      <c r="D167" s="4" t="s">
        <v>581</v>
      </c>
      <c r="E167" s="2" t="s">
        <v>590</v>
      </c>
      <c r="G167"/>
      <c r="H167"/>
      <c r="J167" s="29"/>
    </row>
    <row r="168" spans="1:10">
      <c r="A168" s="20">
        <v>3</v>
      </c>
      <c r="B168" s="20" t="s">
        <v>174</v>
      </c>
      <c r="C168" s="44">
        <v>17.45</v>
      </c>
      <c r="D168" t="s">
        <v>316</v>
      </c>
      <c r="E168" s="2"/>
      <c r="G168"/>
      <c r="H168"/>
      <c r="J168" s="29"/>
    </row>
    <row r="169" spans="1:10" s="18" customFormat="1" ht="13.5" customHeight="1">
      <c r="A169" s="20">
        <v>4</v>
      </c>
      <c r="B169" s="20" t="s">
        <v>230</v>
      </c>
      <c r="C169" s="44">
        <v>15.55</v>
      </c>
      <c r="D169" s="4" t="s">
        <v>986</v>
      </c>
      <c r="E169" s="2"/>
      <c r="G169" s="19"/>
      <c r="H169" s="19"/>
      <c r="J169" s="29"/>
    </row>
    <row r="170" spans="1:10" ht="12.75" customHeight="1">
      <c r="B170" s="20" t="s">
        <v>475</v>
      </c>
      <c r="E170" s="2"/>
      <c r="J170" s="29"/>
    </row>
    <row r="171" spans="1:10">
      <c r="A171" s="20" t="s">
        <v>18</v>
      </c>
      <c r="D171" s="4" t="s">
        <v>150</v>
      </c>
      <c r="E171" s="2">
        <f>SUM(C172:C174)/3</f>
        <v>11.106666666666667</v>
      </c>
      <c r="F171" t="s">
        <v>260</v>
      </c>
      <c r="G171"/>
      <c r="H171"/>
      <c r="J171" s="29"/>
    </row>
    <row r="172" spans="1:10" s="18" customFormat="1">
      <c r="A172" s="20">
        <v>1</v>
      </c>
      <c r="B172" s="20" t="s">
        <v>167</v>
      </c>
      <c r="C172" s="44">
        <v>15.3</v>
      </c>
      <c r="D172" t="s">
        <v>302</v>
      </c>
      <c r="E172" s="2"/>
      <c r="I172" s="25"/>
      <c r="J172" s="29"/>
    </row>
    <row r="173" spans="1:10" s="18" customFormat="1">
      <c r="A173" s="20">
        <v>2</v>
      </c>
      <c r="B173" s="20" t="s">
        <v>192</v>
      </c>
      <c r="C173" s="44">
        <v>10</v>
      </c>
      <c r="D173" t="s">
        <v>316</v>
      </c>
      <c r="E173" s="2"/>
      <c r="I173" s="25"/>
      <c r="J173" s="29"/>
    </row>
    <row r="174" spans="1:10" s="18" customFormat="1">
      <c r="A174" s="20">
        <v>3</v>
      </c>
      <c r="B174" s="20" t="s">
        <v>35</v>
      </c>
      <c r="C174" s="44">
        <v>8.02</v>
      </c>
      <c r="D174" t="s">
        <v>623</v>
      </c>
      <c r="E174" s="2"/>
      <c r="I174" s="25"/>
      <c r="J174" s="29"/>
    </row>
    <row r="175" spans="1:10" s="18" customFormat="1">
      <c r="A175" s="20"/>
      <c r="B175" s="20" t="s">
        <v>475</v>
      </c>
      <c r="C175" s="44"/>
      <c r="D175"/>
      <c r="E175" s="2"/>
      <c r="I175" s="25"/>
      <c r="J175" s="29"/>
    </row>
    <row r="176" spans="1:10" s="18" customFormat="1">
      <c r="A176" s="20"/>
      <c r="B176" s="39"/>
      <c r="C176" s="47"/>
      <c r="I176" s="25"/>
      <c r="J176" s="29"/>
    </row>
    <row r="177" spans="1:10" s="18" customFormat="1">
      <c r="A177" s="20"/>
      <c r="B177" s="42" t="s">
        <v>658</v>
      </c>
      <c r="C177" s="47"/>
      <c r="D177"/>
      <c r="E177"/>
      <c r="I177" s="25"/>
      <c r="J177" s="29"/>
    </row>
    <row r="178" spans="1:10" s="18" customFormat="1">
      <c r="A178" s="20" t="s">
        <v>0</v>
      </c>
      <c r="B178" s="20"/>
      <c r="C178" s="44" t="s">
        <v>353</v>
      </c>
      <c r="D178" s="1" t="s">
        <v>354</v>
      </c>
      <c r="E178" s="2">
        <f>SUM(C179:C185)/7</f>
        <v>12.285714285714286</v>
      </c>
      <c r="I178" s="25"/>
      <c r="J178" s="29"/>
    </row>
    <row r="179" spans="1:10" s="18" customFormat="1">
      <c r="A179" s="20">
        <v>1</v>
      </c>
      <c r="B179" s="20" t="s">
        <v>161</v>
      </c>
      <c r="C179" s="44">
        <v>30</v>
      </c>
      <c r="D179" t="s">
        <v>195</v>
      </c>
      <c r="E179" s="2" t="s">
        <v>1208</v>
      </c>
      <c r="I179" s="25"/>
      <c r="J179" s="29"/>
    </row>
    <row r="180" spans="1:10" s="18" customFormat="1">
      <c r="A180" s="20">
        <v>2</v>
      </c>
      <c r="B180" s="20" t="s">
        <v>4</v>
      </c>
      <c r="C180" s="44">
        <v>17</v>
      </c>
      <c r="D180" t="s">
        <v>195</v>
      </c>
      <c r="E180" s="2" t="s">
        <v>1233</v>
      </c>
      <c r="I180" s="25"/>
      <c r="J180" s="29"/>
    </row>
    <row r="181" spans="1:10" s="18" customFormat="1">
      <c r="A181" s="20">
        <v>3</v>
      </c>
      <c r="B181" s="25" t="s">
        <v>855</v>
      </c>
      <c r="C181" s="44">
        <v>11</v>
      </c>
      <c r="D181" s="18" t="s">
        <v>868</v>
      </c>
      <c r="E181" s="2" t="s">
        <v>1208</v>
      </c>
      <c r="I181" s="25"/>
      <c r="J181" s="29"/>
    </row>
    <row r="182" spans="1:10" s="18" customFormat="1">
      <c r="A182" s="20">
        <v>4</v>
      </c>
      <c r="B182" s="25" t="s">
        <v>856</v>
      </c>
      <c r="C182" s="44">
        <v>10</v>
      </c>
      <c r="D182" s="18" t="s">
        <v>868</v>
      </c>
      <c r="E182" s="2" t="s">
        <v>1208</v>
      </c>
      <c r="I182" s="25"/>
      <c r="J182" s="29"/>
    </row>
    <row r="183" spans="1:10" s="18" customFormat="1">
      <c r="A183" s="20">
        <v>5</v>
      </c>
      <c r="B183" s="25" t="s">
        <v>857</v>
      </c>
      <c r="C183" s="44">
        <v>7</v>
      </c>
      <c r="D183" s="18" t="s">
        <v>868</v>
      </c>
      <c r="E183" s="2" t="s">
        <v>1208</v>
      </c>
      <c r="I183" s="25"/>
      <c r="J183" s="29"/>
    </row>
    <row r="184" spans="1:10" s="18" customFormat="1">
      <c r="A184" s="20">
        <v>6</v>
      </c>
      <c r="B184" s="25" t="s">
        <v>10</v>
      </c>
      <c r="C184" s="44">
        <v>6</v>
      </c>
      <c r="D184" s="18" t="s">
        <v>868</v>
      </c>
      <c r="E184" s="2" t="s">
        <v>1208</v>
      </c>
      <c r="I184" s="25"/>
      <c r="J184" s="29"/>
    </row>
    <row r="185" spans="1:10" s="18" customFormat="1">
      <c r="A185" s="20">
        <v>7</v>
      </c>
      <c r="B185" s="25" t="s">
        <v>858</v>
      </c>
      <c r="C185" s="44">
        <v>5</v>
      </c>
      <c r="D185" s="18" t="s">
        <v>868</v>
      </c>
      <c r="E185" s="2" t="s">
        <v>1208</v>
      </c>
      <c r="I185" s="25"/>
      <c r="J185" s="29"/>
    </row>
    <row r="186" spans="1:10" s="18" customFormat="1">
      <c r="A186" s="20"/>
      <c r="B186" s="20"/>
      <c r="C186" s="44" t="s">
        <v>356</v>
      </c>
      <c r="E186" s="2"/>
      <c r="I186" s="25"/>
      <c r="J186" s="29"/>
    </row>
    <row r="187" spans="1:10" s="18" customFormat="1">
      <c r="A187" s="20">
        <v>8</v>
      </c>
      <c r="B187" s="25" t="s">
        <v>859</v>
      </c>
      <c r="C187" s="44">
        <v>15</v>
      </c>
      <c r="D187" s="18" t="s">
        <v>868</v>
      </c>
      <c r="E187" s="2" t="s">
        <v>1208</v>
      </c>
      <c r="I187" s="25"/>
      <c r="J187" s="29"/>
    </row>
    <row r="188" spans="1:10" s="18" customFormat="1">
      <c r="A188" s="20">
        <v>9</v>
      </c>
      <c r="B188" s="25" t="s">
        <v>754</v>
      </c>
      <c r="C188" s="44">
        <v>10</v>
      </c>
      <c r="D188" s="18" t="s">
        <v>868</v>
      </c>
      <c r="E188" s="2" t="s">
        <v>1208</v>
      </c>
      <c r="I188" s="25"/>
      <c r="J188" s="29"/>
    </row>
    <row r="189" spans="1:10">
      <c r="A189" s="20">
        <v>10</v>
      </c>
      <c r="B189" s="25" t="s">
        <v>860</v>
      </c>
      <c r="C189" s="44">
        <v>9</v>
      </c>
      <c r="D189" s="18" t="s">
        <v>868</v>
      </c>
      <c r="E189" s="2" t="s">
        <v>1208</v>
      </c>
      <c r="G189"/>
      <c r="H189"/>
      <c r="J189" s="29"/>
    </row>
    <row r="190" spans="1:10">
      <c r="B190" s="18"/>
      <c r="C190" s="44" t="s">
        <v>357</v>
      </c>
      <c r="D190" s="18"/>
      <c r="E190" s="2"/>
      <c r="G190"/>
      <c r="H190"/>
      <c r="J190" s="29"/>
    </row>
    <row r="191" spans="1:10" s="18" customFormat="1">
      <c r="A191" s="20">
        <v>11</v>
      </c>
      <c r="B191" s="25" t="s">
        <v>749</v>
      </c>
      <c r="C191" s="44">
        <v>13</v>
      </c>
      <c r="D191" s="18" t="s">
        <v>868</v>
      </c>
      <c r="E191" s="2" t="s">
        <v>1208</v>
      </c>
      <c r="I191" s="20"/>
      <c r="J191" s="29"/>
    </row>
    <row r="192" spans="1:10">
      <c r="A192" s="20">
        <v>12</v>
      </c>
      <c r="B192" s="25" t="s">
        <v>861</v>
      </c>
      <c r="C192" s="44">
        <v>6</v>
      </c>
      <c r="D192" s="18" t="s">
        <v>868</v>
      </c>
      <c r="E192" s="2" t="s">
        <v>1208</v>
      </c>
      <c r="G192"/>
      <c r="H192"/>
      <c r="J192" s="29"/>
    </row>
    <row r="193" spans="1:10">
      <c r="B193" s="18"/>
      <c r="C193" s="44" t="s">
        <v>867</v>
      </c>
      <c r="D193" s="18"/>
      <c r="E193" s="2"/>
      <c r="G193"/>
      <c r="H193"/>
      <c r="J193" s="29"/>
    </row>
    <row r="194" spans="1:10">
      <c r="A194" s="20">
        <v>13</v>
      </c>
      <c r="B194" s="25" t="s">
        <v>862</v>
      </c>
      <c r="C194" s="44">
        <v>23</v>
      </c>
      <c r="D194" s="18" t="s">
        <v>868</v>
      </c>
      <c r="E194" s="2" t="s">
        <v>1208</v>
      </c>
      <c r="G194"/>
      <c r="H194"/>
      <c r="J194" s="29"/>
    </row>
    <row r="195" spans="1:10" s="18" customFormat="1">
      <c r="A195" s="20">
        <v>14</v>
      </c>
      <c r="B195" s="25" t="s">
        <v>863</v>
      </c>
      <c r="C195" s="44">
        <v>12</v>
      </c>
      <c r="D195" s="18" t="s">
        <v>868</v>
      </c>
      <c r="E195" s="2" t="s">
        <v>1208</v>
      </c>
      <c r="I195" s="20"/>
      <c r="J195" s="29"/>
    </row>
    <row r="196" spans="1:10" s="18" customFormat="1">
      <c r="A196" s="20">
        <v>15</v>
      </c>
      <c r="B196" s="25" t="s">
        <v>864</v>
      </c>
      <c r="C196" s="44">
        <v>7</v>
      </c>
      <c r="D196" s="18" t="s">
        <v>868</v>
      </c>
      <c r="E196" s="2" t="s">
        <v>1208</v>
      </c>
      <c r="I196" s="20"/>
      <c r="J196" s="29"/>
    </row>
    <row r="197" spans="1:10" s="18" customFormat="1">
      <c r="A197" s="20"/>
      <c r="B197" s="20"/>
      <c r="C197" s="44" t="s">
        <v>334</v>
      </c>
      <c r="D197"/>
      <c r="E197" s="2"/>
      <c r="I197" s="20"/>
      <c r="J197" s="29"/>
    </row>
    <row r="198" spans="1:10" s="18" customFormat="1">
      <c r="A198" s="20">
        <v>16</v>
      </c>
      <c r="B198" s="25" t="s">
        <v>866</v>
      </c>
      <c r="C198" s="30">
        <v>11</v>
      </c>
      <c r="D198" s="18" t="s">
        <v>868</v>
      </c>
      <c r="E198" s="2" t="s">
        <v>1208</v>
      </c>
      <c r="I198" s="20"/>
      <c r="J198" s="29"/>
    </row>
    <row r="199" spans="1:10">
      <c r="B199" s="20" t="s">
        <v>475</v>
      </c>
      <c r="E199" s="2"/>
      <c r="F199" s="18"/>
      <c r="G199"/>
      <c r="H199"/>
      <c r="J199" s="29"/>
    </row>
    <row r="200" spans="1:10" ht="12.75" customHeight="1">
      <c r="A200" s="20" t="s">
        <v>27</v>
      </c>
      <c r="C200" s="19" t="s">
        <v>353</v>
      </c>
      <c r="E200" s="2"/>
      <c r="J200" s="29"/>
    </row>
    <row r="201" spans="1:10" ht="12.75" customHeight="1">
      <c r="A201" s="20">
        <v>1</v>
      </c>
      <c r="B201" s="18" t="s">
        <v>1544</v>
      </c>
      <c r="C201" s="19">
        <v>9</v>
      </c>
      <c r="D201" s="18" t="s">
        <v>1523</v>
      </c>
      <c r="E201" s="18" t="s">
        <v>1238</v>
      </c>
      <c r="J201" s="29"/>
    </row>
    <row r="202" spans="1:10">
      <c r="B202" s="18"/>
      <c r="C202" s="26" t="s">
        <v>356</v>
      </c>
      <c r="D202" s="19"/>
      <c r="E202" s="18"/>
      <c r="G202"/>
      <c r="H202"/>
    </row>
    <row r="203" spans="1:10">
      <c r="A203" s="20">
        <v>2</v>
      </c>
      <c r="B203" s="29" t="s">
        <v>20</v>
      </c>
      <c r="C203" s="27">
        <v>7</v>
      </c>
      <c r="D203" s="18" t="s">
        <v>868</v>
      </c>
      <c r="E203" s="2" t="s">
        <v>1233</v>
      </c>
      <c r="F203" t="s">
        <v>151</v>
      </c>
      <c r="G203"/>
      <c r="H203"/>
      <c r="I203" s="58"/>
      <c r="J203" s="59"/>
    </row>
    <row r="204" spans="1:10">
      <c r="B204" s="29"/>
      <c r="C204" s="27" t="s">
        <v>622</v>
      </c>
      <c r="D204" s="18"/>
      <c r="E204" s="2"/>
      <c r="G204"/>
      <c r="H204"/>
      <c r="I204" s="58"/>
      <c r="J204" s="59"/>
    </row>
    <row r="205" spans="1:10">
      <c r="A205" s="20">
        <v>3</v>
      </c>
      <c r="B205" s="25" t="s">
        <v>193</v>
      </c>
      <c r="C205" s="30">
        <v>11</v>
      </c>
      <c r="D205" s="18" t="s">
        <v>868</v>
      </c>
      <c r="E205" s="2" t="s">
        <v>1208</v>
      </c>
      <c r="G205"/>
      <c r="H205"/>
      <c r="I205" s="58"/>
      <c r="J205" s="59"/>
    </row>
    <row r="206" spans="1:10" s="18" customFormat="1">
      <c r="A206" s="20">
        <v>4</v>
      </c>
      <c r="B206" s="25" t="s">
        <v>865</v>
      </c>
      <c r="C206" s="30">
        <v>5</v>
      </c>
      <c r="D206" s="18" t="s">
        <v>868</v>
      </c>
      <c r="E206" s="2" t="s">
        <v>1208</v>
      </c>
      <c r="G206"/>
      <c r="I206" s="58"/>
      <c r="J206" s="59"/>
    </row>
    <row r="207" spans="1:10" s="18" customFormat="1">
      <c r="A207" s="20"/>
      <c r="B207" s="20" t="s">
        <v>475</v>
      </c>
      <c r="C207" s="27"/>
      <c r="E207" s="2"/>
      <c r="G207"/>
      <c r="I207" s="58"/>
      <c r="J207" s="59"/>
    </row>
    <row r="208" spans="1:10" s="18" customFormat="1">
      <c r="A208" s="20"/>
      <c r="B208" s="39"/>
      <c r="C208" s="47"/>
      <c r="D208"/>
      <c r="E208"/>
      <c r="G208"/>
      <c r="I208" s="58"/>
      <c r="J208" s="59"/>
    </row>
    <row r="209" spans="1:10">
      <c r="B209" s="42" t="s">
        <v>659</v>
      </c>
      <c r="C209" s="47"/>
      <c r="D209" s="22" t="s">
        <v>543</v>
      </c>
    </row>
    <row r="210" spans="1:10">
      <c r="A210" s="20" t="s">
        <v>0</v>
      </c>
      <c r="D210" s="4" t="s">
        <v>150</v>
      </c>
      <c r="E210" s="2">
        <f>SUM(C211:C253)/43</f>
        <v>14.917906976744185</v>
      </c>
    </row>
    <row r="211" spans="1:10">
      <c r="A211" s="20">
        <v>1</v>
      </c>
      <c r="B211" s="20" t="s">
        <v>4</v>
      </c>
      <c r="C211" s="44">
        <v>22.15</v>
      </c>
      <c r="D211" t="s">
        <v>336</v>
      </c>
      <c r="E211" s="2" t="s">
        <v>1233</v>
      </c>
    </row>
    <row r="212" spans="1:10">
      <c r="A212" s="20">
        <v>1</v>
      </c>
      <c r="B212" s="20" t="s">
        <v>161</v>
      </c>
      <c r="C212" s="44">
        <v>22.15</v>
      </c>
      <c r="D212" t="s">
        <v>336</v>
      </c>
      <c r="E212" s="2" t="s">
        <v>1208</v>
      </c>
      <c r="G212"/>
      <c r="H212"/>
      <c r="I212" s="58"/>
      <c r="J212" s="59"/>
    </row>
    <row r="213" spans="1:10">
      <c r="A213" s="20">
        <v>3</v>
      </c>
      <c r="B213" s="20" t="s">
        <v>124</v>
      </c>
      <c r="C213" s="44">
        <v>21.45</v>
      </c>
      <c r="D213" s="18" t="s">
        <v>337</v>
      </c>
      <c r="E213" s="2" t="s">
        <v>1233</v>
      </c>
      <c r="G213"/>
      <c r="H213"/>
      <c r="I213" s="58"/>
      <c r="J213" s="59"/>
    </row>
    <row r="214" spans="1:10">
      <c r="A214" s="20">
        <v>3</v>
      </c>
      <c r="B214" s="20" t="s">
        <v>338</v>
      </c>
      <c r="C214" s="44">
        <v>21.45</v>
      </c>
      <c r="D214" s="18" t="s">
        <v>336</v>
      </c>
      <c r="E214" s="2" t="s">
        <v>1208</v>
      </c>
      <c r="G214"/>
      <c r="H214"/>
      <c r="I214" s="58"/>
      <c r="J214" s="59"/>
    </row>
    <row r="215" spans="1:10">
      <c r="A215" s="20">
        <v>5</v>
      </c>
      <c r="B215" s="18" t="s">
        <v>1024</v>
      </c>
      <c r="C215" s="19">
        <v>19.86</v>
      </c>
      <c r="D215" s="18" t="s">
        <v>1523</v>
      </c>
      <c r="E215" s="18" t="s">
        <v>1371</v>
      </c>
      <c r="G215"/>
      <c r="H215"/>
      <c r="I215" s="61"/>
      <c r="J215" s="59"/>
    </row>
    <row r="216" spans="1:10">
      <c r="A216" s="20">
        <v>6</v>
      </c>
      <c r="B216" s="20" t="s">
        <v>33</v>
      </c>
      <c r="C216" s="44">
        <v>19.649999999999999</v>
      </c>
      <c r="D216" t="s">
        <v>336</v>
      </c>
      <c r="E216" s="2" t="s">
        <v>1208</v>
      </c>
      <c r="G216"/>
      <c r="H216"/>
      <c r="I216"/>
    </row>
    <row r="217" spans="1:10">
      <c r="A217" s="20">
        <v>7</v>
      </c>
      <c r="B217" s="20" t="s">
        <v>442</v>
      </c>
      <c r="C217" s="44">
        <v>19.2</v>
      </c>
      <c r="D217" t="s">
        <v>332</v>
      </c>
      <c r="E217" s="2" t="s">
        <v>1233</v>
      </c>
      <c r="G217"/>
      <c r="H217"/>
      <c r="I217"/>
    </row>
    <row r="218" spans="1:10">
      <c r="A218" s="20">
        <v>8</v>
      </c>
      <c r="B218" s="20" t="s">
        <v>1</v>
      </c>
      <c r="C218" s="44">
        <v>19.149999999999999</v>
      </c>
      <c r="D218" t="s">
        <v>336</v>
      </c>
      <c r="E218" s="2" t="s">
        <v>1208</v>
      </c>
      <c r="G218"/>
      <c r="H218"/>
      <c r="I218"/>
    </row>
    <row r="219" spans="1:10" s="18" customFormat="1">
      <c r="A219" s="20">
        <v>9</v>
      </c>
      <c r="B219" s="20" t="s">
        <v>142</v>
      </c>
      <c r="C219" s="44">
        <v>18.899999999999999</v>
      </c>
      <c r="D219" t="s">
        <v>337</v>
      </c>
      <c r="E219" s="2" t="s">
        <v>1233</v>
      </c>
    </row>
    <row r="220" spans="1:10" s="18" customFormat="1">
      <c r="A220" s="20">
        <v>10</v>
      </c>
      <c r="B220" s="18" t="s">
        <v>1095</v>
      </c>
      <c r="C220" s="19">
        <v>18.05</v>
      </c>
      <c r="D220" t="s">
        <v>1523</v>
      </c>
      <c r="E220" s="18" t="s">
        <v>1208</v>
      </c>
    </row>
    <row r="221" spans="1:10" s="18" customFormat="1">
      <c r="A221" s="20">
        <v>11</v>
      </c>
      <c r="B221" s="18" t="s">
        <v>1545</v>
      </c>
      <c r="C221" s="19">
        <v>16.600000000000001</v>
      </c>
      <c r="D221" t="s">
        <v>1523</v>
      </c>
      <c r="E221" s="18" t="s">
        <v>1208</v>
      </c>
    </row>
    <row r="222" spans="1:10">
      <c r="A222" s="20">
        <v>12</v>
      </c>
      <c r="B222" s="20" t="s">
        <v>232</v>
      </c>
      <c r="C222" s="44">
        <v>16.45</v>
      </c>
      <c r="D222" t="s">
        <v>337</v>
      </c>
      <c r="E222" s="2" t="s">
        <v>1233</v>
      </c>
      <c r="G222"/>
      <c r="H222"/>
      <c r="I222"/>
    </row>
    <row r="223" spans="1:10">
      <c r="A223" s="20">
        <v>13</v>
      </c>
      <c r="B223" s="20" t="s">
        <v>339</v>
      </c>
      <c r="C223" s="44">
        <v>16.149999999999999</v>
      </c>
      <c r="D223" t="s">
        <v>336</v>
      </c>
      <c r="E223" s="2" t="s">
        <v>1208</v>
      </c>
      <c r="G223"/>
      <c r="H223"/>
      <c r="I223"/>
    </row>
    <row r="224" spans="1:10">
      <c r="A224" s="20">
        <v>14</v>
      </c>
      <c r="B224" s="20" t="s">
        <v>293</v>
      </c>
      <c r="C224" s="44">
        <v>15.15</v>
      </c>
      <c r="D224" t="s">
        <v>336</v>
      </c>
      <c r="E224" s="2" t="s">
        <v>1546</v>
      </c>
      <c r="G224"/>
      <c r="H224"/>
      <c r="I224"/>
    </row>
    <row r="225" spans="1:9">
      <c r="A225" s="20">
        <v>14</v>
      </c>
      <c r="B225" s="20" t="s">
        <v>340</v>
      </c>
      <c r="C225" s="44">
        <v>15.15</v>
      </c>
      <c r="D225" t="s">
        <v>336</v>
      </c>
      <c r="E225" s="2" t="s">
        <v>1208</v>
      </c>
      <c r="G225"/>
      <c r="H225"/>
      <c r="I225"/>
    </row>
    <row r="226" spans="1:9">
      <c r="A226" s="20">
        <v>14</v>
      </c>
      <c r="B226" s="20" t="s">
        <v>3</v>
      </c>
      <c r="C226" s="44">
        <v>15.15</v>
      </c>
      <c r="D226" t="s">
        <v>336</v>
      </c>
      <c r="E226" s="2" t="s">
        <v>1208</v>
      </c>
      <c r="G226"/>
      <c r="H226"/>
      <c r="I226"/>
    </row>
    <row r="227" spans="1:9" s="18" customFormat="1">
      <c r="A227" s="20">
        <v>14</v>
      </c>
      <c r="B227" s="56" t="s">
        <v>757</v>
      </c>
      <c r="C227" s="57">
        <v>15.15</v>
      </c>
      <c r="D227" s="18" t="s">
        <v>1039</v>
      </c>
      <c r="E227" s="2" t="s">
        <v>1208</v>
      </c>
    </row>
    <row r="228" spans="1:9" s="18" customFormat="1">
      <c r="A228" s="20">
        <v>18</v>
      </c>
      <c r="B228" s="56" t="s">
        <v>205</v>
      </c>
      <c r="C228" s="57">
        <v>15.14</v>
      </c>
      <c r="D228" s="18" t="s">
        <v>1039</v>
      </c>
      <c r="E228" s="2" t="s">
        <v>1208</v>
      </c>
    </row>
    <row r="229" spans="1:9">
      <c r="A229" s="20">
        <v>19</v>
      </c>
      <c r="B229" s="56" t="s">
        <v>1036</v>
      </c>
      <c r="C229" s="57">
        <v>14.4</v>
      </c>
      <c r="D229" s="18" t="s">
        <v>1039</v>
      </c>
      <c r="E229" s="2" t="s">
        <v>1208</v>
      </c>
      <c r="G229"/>
      <c r="H229"/>
      <c r="I229"/>
    </row>
    <row r="230" spans="1:9">
      <c r="A230" s="20">
        <v>20</v>
      </c>
      <c r="B230" s="20" t="s">
        <v>341</v>
      </c>
      <c r="C230" s="44">
        <v>14.2</v>
      </c>
      <c r="D230" t="s">
        <v>332</v>
      </c>
      <c r="E230" s="2" t="s">
        <v>1233</v>
      </c>
      <c r="G230"/>
      <c r="H230"/>
      <c r="I230"/>
    </row>
    <row r="231" spans="1:9">
      <c r="A231" s="20">
        <v>20</v>
      </c>
      <c r="B231" s="20" t="s">
        <v>211</v>
      </c>
      <c r="C231" s="44">
        <v>14.2</v>
      </c>
      <c r="D231" t="s">
        <v>332</v>
      </c>
      <c r="E231" s="2" t="s">
        <v>1208</v>
      </c>
      <c r="G231"/>
      <c r="H231"/>
      <c r="I231"/>
    </row>
    <row r="232" spans="1:9">
      <c r="A232" s="20">
        <v>22</v>
      </c>
      <c r="B232" s="20" t="s">
        <v>230</v>
      </c>
      <c r="C232" s="44">
        <v>14.15</v>
      </c>
      <c r="D232" t="s">
        <v>336</v>
      </c>
      <c r="E232" s="2" t="s">
        <v>1233</v>
      </c>
      <c r="G232"/>
      <c r="H232"/>
      <c r="I232"/>
    </row>
    <row r="233" spans="1:9" s="18" customFormat="1">
      <c r="A233" s="20">
        <v>22</v>
      </c>
      <c r="B233" s="20" t="s">
        <v>342</v>
      </c>
      <c r="C233" s="44">
        <v>14.15</v>
      </c>
      <c r="D233" t="s">
        <v>336</v>
      </c>
      <c r="E233" s="2" t="s">
        <v>1208</v>
      </c>
    </row>
    <row r="234" spans="1:9" s="18" customFormat="1">
      <c r="A234" s="20">
        <v>24</v>
      </c>
      <c r="B234" s="20" t="s">
        <v>209</v>
      </c>
      <c r="C234" s="44">
        <v>13.95</v>
      </c>
      <c r="D234" t="s">
        <v>332</v>
      </c>
      <c r="E234" s="2" t="s">
        <v>1233</v>
      </c>
    </row>
    <row r="235" spans="1:9">
      <c r="A235" s="20">
        <v>25</v>
      </c>
      <c r="B235" s="56" t="s">
        <v>285</v>
      </c>
      <c r="C235" s="57">
        <v>13.8</v>
      </c>
      <c r="D235" s="18" t="s">
        <v>1039</v>
      </c>
      <c r="E235" s="2" t="s">
        <v>1208</v>
      </c>
      <c r="G235"/>
      <c r="H235"/>
      <c r="I235"/>
    </row>
    <row r="236" spans="1:9">
      <c r="A236" s="20">
        <v>25</v>
      </c>
      <c r="B236" s="56" t="s">
        <v>1035</v>
      </c>
      <c r="C236" s="57">
        <v>13.8</v>
      </c>
      <c r="D236" s="18" t="s">
        <v>1039</v>
      </c>
      <c r="E236" s="2" t="s">
        <v>1208</v>
      </c>
      <c r="G236"/>
      <c r="H236"/>
      <c r="I236"/>
    </row>
    <row r="237" spans="1:9">
      <c r="A237" s="20">
        <v>27</v>
      </c>
      <c r="B237" s="20" t="s">
        <v>343</v>
      </c>
      <c r="C237" s="44">
        <v>13.2</v>
      </c>
      <c r="D237" t="s">
        <v>332</v>
      </c>
      <c r="E237" s="2" t="s">
        <v>1233</v>
      </c>
      <c r="G237"/>
      <c r="H237"/>
      <c r="I237"/>
    </row>
    <row r="238" spans="1:9">
      <c r="A238" s="20">
        <v>28</v>
      </c>
      <c r="B238" s="20" t="s">
        <v>344</v>
      </c>
      <c r="C238" s="44">
        <v>13.15</v>
      </c>
      <c r="D238" t="s">
        <v>336</v>
      </c>
      <c r="E238" s="2" t="s">
        <v>1208</v>
      </c>
      <c r="G238"/>
      <c r="H238"/>
      <c r="I238"/>
    </row>
    <row r="239" spans="1:9">
      <c r="A239" s="20">
        <v>28</v>
      </c>
      <c r="B239" s="20" t="s">
        <v>146</v>
      </c>
      <c r="C239" s="44">
        <v>13.15</v>
      </c>
      <c r="D239" t="s">
        <v>336</v>
      </c>
      <c r="E239" s="2" t="s">
        <v>1233</v>
      </c>
      <c r="G239"/>
      <c r="H239"/>
      <c r="I239"/>
    </row>
    <row r="240" spans="1:9">
      <c r="A240" s="20">
        <v>28</v>
      </c>
      <c r="B240" s="20" t="s">
        <v>345</v>
      </c>
      <c r="C240" s="44">
        <v>13.15</v>
      </c>
      <c r="D240" t="s">
        <v>336</v>
      </c>
      <c r="E240" s="2" t="s">
        <v>1233</v>
      </c>
      <c r="G240"/>
      <c r="H240"/>
      <c r="I240"/>
    </row>
    <row r="241" spans="1:9">
      <c r="A241" s="20">
        <v>31</v>
      </c>
      <c r="B241" s="56" t="s">
        <v>327</v>
      </c>
      <c r="C241" s="57">
        <v>12.65</v>
      </c>
      <c r="D241" s="18" t="s">
        <v>1039</v>
      </c>
      <c r="E241" s="2" t="s">
        <v>1208</v>
      </c>
      <c r="G241"/>
      <c r="H241"/>
      <c r="I241"/>
    </row>
    <row r="242" spans="1:9">
      <c r="A242" s="20">
        <v>31</v>
      </c>
      <c r="B242" s="56" t="s">
        <v>1037</v>
      </c>
      <c r="C242" s="57">
        <v>12.65</v>
      </c>
      <c r="D242" s="18" t="s">
        <v>1039</v>
      </c>
      <c r="E242" s="2" t="s">
        <v>1208</v>
      </c>
      <c r="G242"/>
      <c r="H242"/>
      <c r="I242"/>
    </row>
    <row r="243" spans="1:9">
      <c r="A243" s="20">
        <v>33</v>
      </c>
      <c r="B243" s="20" t="s">
        <v>330</v>
      </c>
      <c r="C243" s="44">
        <v>12.2</v>
      </c>
      <c r="D243" t="s">
        <v>332</v>
      </c>
      <c r="E243" s="2" t="s">
        <v>1233</v>
      </c>
      <c r="G243"/>
      <c r="H243"/>
      <c r="I243"/>
    </row>
    <row r="244" spans="1:9" s="18" customFormat="1">
      <c r="A244" s="20">
        <v>33</v>
      </c>
      <c r="B244" s="20" t="s">
        <v>346</v>
      </c>
      <c r="C244" s="44">
        <v>12.2</v>
      </c>
      <c r="D244" t="s">
        <v>332</v>
      </c>
      <c r="E244" s="2" t="s">
        <v>1233</v>
      </c>
    </row>
    <row r="245" spans="1:9">
      <c r="A245" s="20">
        <v>35</v>
      </c>
      <c r="B245" s="20" t="s">
        <v>249</v>
      </c>
      <c r="C245" s="44">
        <v>12.15</v>
      </c>
      <c r="D245" t="s">
        <v>336</v>
      </c>
      <c r="E245" s="2" t="s">
        <v>1208</v>
      </c>
      <c r="G245"/>
      <c r="H245"/>
      <c r="I245"/>
    </row>
    <row r="246" spans="1:9">
      <c r="A246" s="20">
        <v>35</v>
      </c>
      <c r="B246" s="20" t="s">
        <v>347</v>
      </c>
      <c r="C246" s="44">
        <v>12.15</v>
      </c>
      <c r="D246" t="s">
        <v>336</v>
      </c>
      <c r="E246" s="2" t="s">
        <v>1208</v>
      </c>
      <c r="G246"/>
      <c r="H246"/>
      <c r="I246"/>
    </row>
    <row r="247" spans="1:9">
      <c r="A247" s="20">
        <v>35</v>
      </c>
      <c r="B247" s="20" t="s">
        <v>348</v>
      </c>
      <c r="C247" s="44">
        <v>12.15</v>
      </c>
      <c r="D247" t="s">
        <v>336</v>
      </c>
      <c r="E247" s="2" t="s">
        <v>1233</v>
      </c>
      <c r="F247" t="s">
        <v>151</v>
      </c>
      <c r="G247"/>
      <c r="H247"/>
      <c r="I247"/>
    </row>
    <row r="248" spans="1:9">
      <c r="A248" s="20">
        <v>38</v>
      </c>
      <c r="B248" s="20" t="s">
        <v>329</v>
      </c>
      <c r="C248" s="44">
        <v>11.45</v>
      </c>
      <c r="D248" t="s">
        <v>332</v>
      </c>
      <c r="E248" s="2" t="s">
        <v>1233</v>
      </c>
      <c r="G248"/>
      <c r="H248"/>
      <c r="I248"/>
    </row>
    <row r="249" spans="1:9">
      <c r="A249" s="20">
        <v>38</v>
      </c>
      <c r="B249" s="20" t="s">
        <v>318</v>
      </c>
      <c r="C249" s="44">
        <v>11.45</v>
      </c>
      <c r="D249" t="s">
        <v>337</v>
      </c>
      <c r="E249" s="2" t="s">
        <v>1233</v>
      </c>
      <c r="G249"/>
      <c r="H249"/>
      <c r="I249"/>
    </row>
    <row r="250" spans="1:9">
      <c r="A250" s="20">
        <v>38</v>
      </c>
      <c r="B250" s="20" t="s">
        <v>349</v>
      </c>
      <c r="C250" s="44">
        <v>11.45</v>
      </c>
      <c r="D250" t="s">
        <v>332</v>
      </c>
      <c r="E250" s="2" t="s">
        <v>1233</v>
      </c>
      <c r="G250"/>
      <c r="H250"/>
      <c r="I250"/>
    </row>
    <row r="251" spans="1:9">
      <c r="A251" s="20">
        <v>41</v>
      </c>
      <c r="B251" s="20" t="s">
        <v>215</v>
      </c>
      <c r="C251" s="44">
        <v>10.199999999999999</v>
      </c>
      <c r="D251" t="s">
        <v>332</v>
      </c>
      <c r="E251" s="2" t="s">
        <v>1233</v>
      </c>
      <c r="G251"/>
      <c r="H251"/>
      <c r="I251"/>
    </row>
    <row r="252" spans="1:9">
      <c r="A252" s="20">
        <v>42</v>
      </c>
      <c r="B252" s="56" t="s">
        <v>713</v>
      </c>
      <c r="C252" s="57">
        <v>10.1</v>
      </c>
      <c r="D252" s="18" t="s">
        <v>1039</v>
      </c>
      <c r="E252" s="2" t="s">
        <v>1208</v>
      </c>
      <c r="G252"/>
      <c r="H252"/>
      <c r="I252"/>
    </row>
    <row r="253" spans="1:9">
      <c r="A253" s="20">
        <v>43</v>
      </c>
      <c r="B253" s="20" t="s">
        <v>247</v>
      </c>
      <c r="C253" s="44">
        <v>8.42</v>
      </c>
      <c r="D253" t="s">
        <v>336</v>
      </c>
      <c r="E253" s="2" t="s">
        <v>1208</v>
      </c>
      <c r="G253"/>
      <c r="H253"/>
      <c r="I253"/>
    </row>
    <row r="254" spans="1:9">
      <c r="B254" s="20" t="s">
        <v>475</v>
      </c>
      <c r="E254" s="2"/>
      <c r="G254"/>
      <c r="H254"/>
      <c r="I254"/>
    </row>
    <row r="255" spans="1:9" s="18" customFormat="1">
      <c r="A255" s="20" t="s">
        <v>27</v>
      </c>
      <c r="B255" s="20"/>
      <c r="C255" s="44"/>
      <c r="D255" s="4" t="s">
        <v>150</v>
      </c>
      <c r="E255" s="2">
        <f>SUM(C256:C264)/9</f>
        <v>10.085555555555555</v>
      </c>
    </row>
    <row r="256" spans="1:9">
      <c r="A256" s="20">
        <v>1</v>
      </c>
      <c r="B256" s="20" t="s">
        <v>167</v>
      </c>
      <c r="C256" s="44">
        <v>15.9</v>
      </c>
      <c r="D256" t="s">
        <v>350</v>
      </c>
      <c r="E256" s="2" t="s">
        <v>1233</v>
      </c>
      <c r="G256"/>
      <c r="H256"/>
      <c r="I256"/>
    </row>
    <row r="257" spans="1:9">
      <c r="A257" s="20">
        <v>2</v>
      </c>
      <c r="B257" s="20" t="s">
        <v>269</v>
      </c>
      <c r="C257" s="44">
        <v>13.15</v>
      </c>
      <c r="D257" t="s">
        <v>336</v>
      </c>
      <c r="E257" s="2" t="s">
        <v>1208</v>
      </c>
      <c r="G257"/>
      <c r="H257"/>
      <c r="I257"/>
    </row>
    <row r="258" spans="1:9" ht="12.75" customHeight="1">
      <c r="A258" s="20">
        <v>3</v>
      </c>
      <c r="B258" s="20" t="s">
        <v>244</v>
      </c>
      <c r="C258" s="44">
        <v>12.15</v>
      </c>
      <c r="D258" t="s">
        <v>336</v>
      </c>
      <c r="E258" s="2" t="s">
        <v>1208</v>
      </c>
      <c r="I258"/>
    </row>
    <row r="259" spans="1:9" ht="12.75" customHeight="1">
      <c r="A259" s="20">
        <v>4</v>
      </c>
      <c r="B259" s="20" t="s">
        <v>21</v>
      </c>
      <c r="C259" s="44">
        <v>10.15</v>
      </c>
      <c r="D259" t="s">
        <v>336</v>
      </c>
      <c r="E259" s="2" t="s">
        <v>1208</v>
      </c>
      <c r="I259"/>
    </row>
    <row r="260" spans="1:9">
      <c r="A260" s="20">
        <v>5</v>
      </c>
      <c r="B260" s="20" t="s">
        <v>352</v>
      </c>
      <c r="C260" s="44">
        <v>8.92</v>
      </c>
      <c r="D260" t="s">
        <v>336</v>
      </c>
      <c r="E260" s="2" t="s">
        <v>1233</v>
      </c>
      <c r="F260" t="s">
        <v>260</v>
      </c>
      <c r="G260"/>
      <c r="H260"/>
      <c r="I260"/>
    </row>
    <row r="261" spans="1:9">
      <c r="A261" s="20">
        <v>6</v>
      </c>
      <c r="B261" s="20" t="s">
        <v>193</v>
      </c>
      <c r="C261" s="44">
        <v>8.92</v>
      </c>
      <c r="D261" t="s">
        <v>336</v>
      </c>
      <c r="E261" s="2" t="s">
        <v>1208</v>
      </c>
      <c r="G261"/>
      <c r="H261"/>
      <c r="I261"/>
    </row>
    <row r="262" spans="1:9">
      <c r="A262" s="20">
        <v>7</v>
      </c>
      <c r="B262" s="20" t="s">
        <v>351</v>
      </c>
      <c r="C262" s="44">
        <v>7.4</v>
      </c>
      <c r="D262" t="s">
        <v>336</v>
      </c>
      <c r="E262" s="2" t="s">
        <v>1208</v>
      </c>
      <c r="G262"/>
      <c r="H262"/>
      <c r="I262"/>
    </row>
    <row r="263" spans="1:9" s="18" customFormat="1">
      <c r="A263" s="20">
        <v>8</v>
      </c>
      <c r="B263" s="60" t="s">
        <v>1038</v>
      </c>
      <c r="C263" s="57">
        <v>7.1</v>
      </c>
      <c r="D263" s="18" t="s">
        <v>1039</v>
      </c>
      <c r="E263" s="2" t="s">
        <v>1208</v>
      </c>
    </row>
    <row r="264" spans="1:9">
      <c r="A264" s="20">
        <v>9</v>
      </c>
      <c r="B264" s="20" t="s">
        <v>223</v>
      </c>
      <c r="C264" s="44">
        <v>7.08</v>
      </c>
      <c r="D264" t="s">
        <v>332</v>
      </c>
      <c r="E264" s="2" t="s">
        <v>1233</v>
      </c>
      <c r="G264"/>
      <c r="H264"/>
      <c r="I264"/>
    </row>
    <row r="265" spans="1:9">
      <c r="B265" s="20" t="s">
        <v>475</v>
      </c>
      <c r="E265" s="2"/>
      <c r="G265"/>
      <c r="H265"/>
      <c r="I265"/>
    </row>
    <row r="266" spans="1:9">
      <c r="B266" s="39"/>
      <c r="C266" s="47"/>
      <c r="G266"/>
      <c r="H266"/>
      <c r="I266"/>
    </row>
    <row r="267" spans="1:9">
      <c r="B267" s="42" t="s">
        <v>660</v>
      </c>
      <c r="C267" s="47"/>
      <c r="G267"/>
      <c r="H267"/>
      <c r="I267"/>
    </row>
    <row r="268" spans="1:9">
      <c r="A268" s="20" t="s">
        <v>0</v>
      </c>
      <c r="C268" s="44" t="s">
        <v>353</v>
      </c>
      <c r="D268" s="1" t="s">
        <v>354</v>
      </c>
      <c r="E268" s="2">
        <f>SUM(C269:C273)/5</f>
        <v>25.8</v>
      </c>
      <c r="G268"/>
      <c r="H268"/>
      <c r="I268"/>
    </row>
    <row r="269" spans="1:9">
      <c r="A269" s="20">
        <v>1</v>
      </c>
      <c r="B269" s="20" t="s">
        <v>156</v>
      </c>
      <c r="C269" s="44">
        <v>41</v>
      </c>
      <c r="D269" t="s">
        <v>257</v>
      </c>
      <c r="E269" s="2"/>
      <c r="G269"/>
      <c r="H269"/>
      <c r="I269"/>
    </row>
    <row r="270" spans="1:9">
      <c r="A270" s="20">
        <v>2</v>
      </c>
      <c r="B270" s="20" t="s">
        <v>136</v>
      </c>
      <c r="C270" s="44">
        <v>37</v>
      </c>
      <c r="D270" t="s">
        <v>257</v>
      </c>
      <c r="E270" s="2"/>
      <c r="G270"/>
      <c r="H270"/>
      <c r="I270"/>
    </row>
    <row r="271" spans="1:9">
      <c r="A271" s="20">
        <v>3</v>
      </c>
      <c r="B271" s="20" t="s">
        <v>1024</v>
      </c>
      <c r="C271" s="44">
        <v>26</v>
      </c>
      <c r="D271" s="18" t="s">
        <v>1030</v>
      </c>
      <c r="E271" s="2"/>
      <c r="G271"/>
      <c r="H271"/>
      <c r="I271"/>
    </row>
    <row r="272" spans="1:9">
      <c r="A272" s="20">
        <v>4</v>
      </c>
      <c r="B272" s="20" t="s">
        <v>124</v>
      </c>
      <c r="C272" s="44">
        <v>19</v>
      </c>
      <c r="D272" t="s">
        <v>355</v>
      </c>
      <c r="E272" s="2"/>
      <c r="G272"/>
      <c r="H272"/>
      <c r="I272"/>
    </row>
    <row r="273" spans="1:9">
      <c r="A273" s="20">
        <v>5</v>
      </c>
      <c r="B273" s="20" t="s">
        <v>6</v>
      </c>
      <c r="C273" s="44">
        <v>6</v>
      </c>
      <c r="D273" t="s">
        <v>304</v>
      </c>
      <c r="E273" s="2"/>
      <c r="G273"/>
      <c r="H273"/>
      <c r="I273"/>
    </row>
    <row r="274" spans="1:9">
      <c r="C274" s="44" t="s">
        <v>356</v>
      </c>
      <c r="E274" s="2"/>
      <c r="G274"/>
      <c r="H274"/>
      <c r="I274"/>
    </row>
    <row r="275" spans="1:9">
      <c r="A275" s="20">
        <v>6</v>
      </c>
      <c r="B275" s="20" t="s">
        <v>358</v>
      </c>
      <c r="C275" s="44">
        <v>10</v>
      </c>
      <c r="D275" t="s">
        <v>304</v>
      </c>
      <c r="E275" s="2"/>
      <c r="G275"/>
      <c r="H275"/>
      <c r="I275"/>
    </row>
    <row r="276" spans="1:9">
      <c r="A276" s="20">
        <v>7</v>
      </c>
      <c r="B276" s="20" t="s">
        <v>339</v>
      </c>
      <c r="C276" s="44">
        <v>9</v>
      </c>
      <c r="D276" t="s">
        <v>304</v>
      </c>
      <c r="E276" s="2"/>
      <c r="G276"/>
      <c r="H276"/>
      <c r="I276"/>
    </row>
    <row r="277" spans="1:9">
      <c r="A277" s="20">
        <v>8</v>
      </c>
      <c r="B277" s="20" t="s">
        <v>33</v>
      </c>
      <c r="C277" s="44">
        <v>5</v>
      </c>
      <c r="D277" t="s">
        <v>304</v>
      </c>
      <c r="E277" s="2"/>
      <c r="G277"/>
      <c r="H277"/>
      <c r="I277"/>
    </row>
    <row r="278" spans="1:9">
      <c r="C278" s="44" t="s">
        <v>357</v>
      </c>
      <c r="E278" s="2"/>
      <c r="G278"/>
      <c r="H278"/>
      <c r="I278"/>
    </row>
    <row r="279" spans="1:9">
      <c r="A279" s="20">
        <v>9</v>
      </c>
      <c r="B279" s="20" t="s">
        <v>288</v>
      </c>
      <c r="C279" s="44">
        <v>11</v>
      </c>
      <c r="D279" t="s">
        <v>304</v>
      </c>
      <c r="E279" s="2"/>
      <c r="G279"/>
      <c r="H279"/>
      <c r="I279"/>
    </row>
    <row r="280" spans="1:9">
      <c r="A280" s="20">
        <v>10</v>
      </c>
      <c r="B280" s="20" t="s">
        <v>359</v>
      </c>
      <c r="C280" s="44">
        <v>8</v>
      </c>
      <c r="D280" t="s">
        <v>304</v>
      </c>
      <c r="E280" s="2"/>
      <c r="G280"/>
      <c r="H280"/>
    </row>
    <row r="281" spans="1:9">
      <c r="A281" s="20">
        <v>11</v>
      </c>
      <c r="B281" s="20" t="s">
        <v>3</v>
      </c>
      <c r="C281" s="44">
        <v>7</v>
      </c>
      <c r="D281" t="s">
        <v>304</v>
      </c>
      <c r="E281" s="2"/>
      <c r="G281"/>
      <c r="H281"/>
    </row>
    <row r="282" spans="1:9">
      <c r="B282" s="20" t="s">
        <v>475</v>
      </c>
      <c r="E282" s="2"/>
      <c r="G282"/>
      <c r="H282"/>
    </row>
    <row r="283" spans="1:9">
      <c r="A283" s="20" t="s">
        <v>18</v>
      </c>
      <c r="C283" s="44" t="s">
        <v>356</v>
      </c>
      <c r="E283" s="2"/>
      <c r="G283"/>
      <c r="H283"/>
    </row>
    <row r="284" spans="1:9" s="18" customFormat="1" ht="12.75" customHeight="1">
      <c r="A284" s="20">
        <v>1</v>
      </c>
      <c r="B284" s="20" t="s">
        <v>167</v>
      </c>
      <c r="C284" s="44">
        <v>10</v>
      </c>
      <c r="D284" t="s">
        <v>195</v>
      </c>
      <c r="E284" s="2"/>
      <c r="G284" s="19"/>
      <c r="H284" s="19"/>
      <c r="I284" s="20"/>
    </row>
    <row r="285" spans="1:9">
      <c r="C285" s="44" t="s">
        <v>357</v>
      </c>
      <c r="E285" s="2"/>
    </row>
    <row r="286" spans="1:9">
      <c r="A286" s="20">
        <v>2</v>
      </c>
      <c r="B286" s="20" t="s">
        <v>269</v>
      </c>
      <c r="C286" s="44">
        <v>5</v>
      </c>
      <c r="D286" t="s">
        <v>304</v>
      </c>
      <c r="E286" s="2"/>
      <c r="F286" t="s">
        <v>151</v>
      </c>
      <c r="G286"/>
      <c r="H286"/>
    </row>
    <row r="287" spans="1:9" s="18" customFormat="1">
      <c r="A287" s="20"/>
      <c r="B287" s="20"/>
      <c r="C287" s="44" t="s">
        <v>334</v>
      </c>
      <c r="D287"/>
      <c r="E287" s="2"/>
      <c r="I287" s="20"/>
    </row>
    <row r="288" spans="1:9">
      <c r="A288" s="20">
        <v>3</v>
      </c>
      <c r="B288" s="20" t="s">
        <v>193</v>
      </c>
      <c r="C288" s="44">
        <v>22</v>
      </c>
      <c r="D288" t="s">
        <v>304</v>
      </c>
      <c r="E288" s="2"/>
      <c r="G288"/>
      <c r="H288"/>
    </row>
    <row r="289" spans="1:9">
      <c r="C289" s="44" t="s">
        <v>360</v>
      </c>
      <c r="E289" s="2"/>
      <c r="G289"/>
      <c r="H289"/>
    </row>
    <row r="290" spans="1:9">
      <c r="A290" s="20">
        <v>4</v>
      </c>
      <c r="B290" s="20" t="s">
        <v>361</v>
      </c>
      <c r="C290" s="44">
        <v>20</v>
      </c>
      <c r="D290" t="s">
        <v>304</v>
      </c>
      <c r="E290" s="2"/>
      <c r="G290"/>
      <c r="H290"/>
    </row>
    <row r="291" spans="1:9">
      <c r="B291" s="20" t="s">
        <v>475</v>
      </c>
      <c r="E291" s="2"/>
      <c r="G291"/>
      <c r="H291"/>
    </row>
    <row r="292" spans="1:9">
      <c r="B292" s="39"/>
      <c r="C292" s="47"/>
      <c r="D292" s="18"/>
      <c r="E292" s="18"/>
      <c r="G292"/>
      <c r="H292"/>
    </row>
    <row r="293" spans="1:9">
      <c r="B293" s="42" t="s">
        <v>642</v>
      </c>
      <c r="G293"/>
      <c r="H293"/>
    </row>
    <row r="294" spans="1:9">
      <c r="A294" s="20" t="s">
        <v>0</v>
      </c>
      <c r="D294" s="4" t="s">
        <v>150</v>
      </c>
      <c r="E294" s="2">
        <f>SUM(C295:C301)/6</f>
        <v>18.391666666666666</v>
      </c>
      <c r="F294" t="s">
        <v>151</v>
      </c>
      <c r="G294"/>
      <c r="H294"/>
    </row>
    <row r="295" spans="1:9">
      <c r="A295" s="20">
        <v>1</v>
      </c>
      <c r="B295" s="20" t="s">
        <v>213</v>
      </c>
      <c r="C295" s="44">
        <v>19.100000000000001</v>
      </c>
      <c r="D295" s="4" t="s">
        <v>1030</v>
      </c>
      <c r="E295" s="2" t="s">
        <v>1233</v>
      </c>
    </row>
    <row r="296" spans="1:9" s="18" customFormat="1">
      <c r="A296" s="20">
        <v>2</v>
      </c>
      <c r="B296" s="18" t="s">
        <v>1095</v>
      </c>
      <c r="C296" s="19">
        <v>17.149999999999999</v>
      </c>
      <c r="D296" s="18" t="s">
        <v>1523</v>
      </c>
      <c r="E296" s="18" t="s">
        <v>1208</v>
      </c>
      <c r="G296" s="19"/>
      <c r="H296" s="19"/>
      <c r="I296" s="20"/>
    </row>
    <row r="297" spans="1:9">
      <c r="A297" s="20">
        <v>3</v>
      </c>
      <c r="B297" s="20" t="s">
        <v>161</v>
      </c>
      <c r="C297" s="44">
        <v>16.5</v>
      </c>
      <c r="D297" t="s">
        <v>134</v>
      </c>
      <c r="E297" s="2" t="s">
        <v>1208</v>
      </c>
    </row>
    <row r="298" spans="1:9">
      <c r="A298" s="20">
        <v>4</v>
      </c>
      <c r="B298" s="20" t="s">
        <v>156</v>
      </c>
      <c r="C298" s="44">
        <v>16.25</v>
      </c>
      <c r="D298" t="s">
        <v>134</v>
      </c>
      <c r="E298" s="2" t="s">
        <v>1233</v>
      </c>
      <c r="G298"/>
      <c r="H298"/>
    </row>
    <row r="299" spans="1:9">
      <c r="A299" s="20">
        <v>5</v>
      </c>
      <c r="B299" s="20" t="s">
        <v>362</v>
      </c>
      <c r="C299" s="44">
        <v>15.1</v>
      </c>
      <c r="D299" t="s">
        <v>155</v>
      </c>
      <c r="E299" s="2" t="s">
        <v>1208</v>
      </c>
      <c r="G299"/>
      <c r="H299"/>
    </row>
    <row r="300" spans="1:9" s="18" customFormat="1">
      <c r="A300" s="20">
        <v>6</v>
      </c>
      <c r="B300" s="20" t="s">
        <v>159</v>
      </c>
      <c r="C300" s="44">
        <v>14.1</v>
      </c>
      <c r="D300" t="s">
        <v>155</v>
      </c>
      <c r="E300" s="2" t="s">
        <v>1208</v>
      </c>
      <c r="G300" s="19"/>
      <c r="H300" s="19"/>
      <c r="I300" s="20"/>
    </row>
    <row r="301" spans="1:9">
      <c r="A301" s="20">
        <v>7</v>
      </c>
      <c r="B301" s="20" t="s">
        <v>575</v>
      </c>
      <c r="C301" s="44">
        <v>12.15</v>
      </c>
      <c r="D301" t="s">
        <v>155</v>
      </c>
      <c r="E301" s="2" t="s">
        <v>1208</v>
      </c>
    </row>
    <row r="302" spans="1:9">
      <c r="B302" s="20" t="s">
        <v>475</v>
      </c>
      <c r="E302" s="2"/>
      <c r="G302"/>
      <c r="H302"/>
    </row>
    <row r="303" spans="1:9">
      <c r="A303" s="20" t="s">
        <v>18</v>
      </c>
      <c r="D303" s="4" t="s">
        <v>150</v>
      </c>
      <c r="E303" s="2">
        <f>SUM(C304:C306)/3</f>
        <v>7.6800000000000006</v>
      </c>
      <c r="F303" t="s">
        <v>151</v>
      </c>
      <c r="G303"/>
      <c r="H303"/>
    </row>
    <row r="304" spans="1:9">
      <c r="A304" s="20">
        <v>1</v>
      </c>
      <c r="B304" s="18" t="s">
        <v>20</v>
      </c>
      <c r="C304" s="19">
        <v>9.02</v>
      </c>
      <c r="D304" s="18" t="s">
        <v>1523</v>
      </c>
      <c r="E304" s="18" t="s">
        <v>1233</v>
      </c>
      <c r="G304"/>
      <c r="H304"/>
    </row>
    <row r="305" spans="1:9">
      <c r="A305" s="20">
        <v>2</v>
      </c>
      <c r="B305" s="20" t="s">
        <v>168</v>
      </c>
      <c r="C305" s="44">
        <v>7.9</v>
      </c>
      <c r="D305" t="s">
        <v>155</v>
      </c>
      <c r="E305" s="2" t="s">
        <v>1208</v>
      </c>
      <c r="G305"/>
      <c r="H305"/>
    </row>
    <row r="306" spans="1:9">
      <c r="A306" s="20">
        <v>3</v>
      </c>
      <c r="B306" s="20" t="s">
        <v>21</v>
      </c>
      <c r="C306" s="44">
        <v>6.12</v>
      </c>
      <c r="D306" t="s">
        <v>155</v>
      </c>
      <c r="E306" s="2" t="s">
        <v>1208</v>
      </c>
      <c r="G306"/>
      <c r="H306"/>
    </row>
    <row r="307" spans="1:9">
      <c r="B307" s="20" t="s">
        <v>475</v>
      </c>
      <c r="E307" s="2"/>
      <c r="G307"/>
      <c r="H307"/>
    </row>
    <row r="308" spans="1:9">
      <c r="D308" s="18"/>
      <c r="E308" s="18"/>
      <c r="G308"/>
      <c r="H308"/>
    </row>
    <row r="309" spans="1:9">
      <c r="B309" s="42" t="s">
        <v>661</v>
      </c>
    </row>
    <row r="310" spans="1:9">
      <c r="A310" s="20" t="s">
        <v>0</v>
      </c>
      <c r="C310" s="44" t="s">
        <v>353</v>
      </c>
      <c r="D310" s="1" t="s">
        <v>354</v>
      </c>
      <c r="E310" s="2">
        <f>SUM(C311:C312)/2</f>
        <v>10.5</v>
      </c>
      <c r="F310" t="s">
        <v>151</v>
      </c>
      <c r="I310" s="29"/>
    </row>
    <row r="311" spans="1:9">
      <c r="A311" s="20">
        <v>1</v>
      </c>
      <c r="B311" s="20" t="s">
        <v>161</v>
      </c>
      <c r="C311" s="44">
        <v>13</v>
      </c>
      <c r="D311" t="s">
        <v>134</v>
      </c>
      <c r="E311" s="2" t="s">
        <v>1208</v>
      </c>
      <c r="G311"/>
      <c r="H311"/>
      <c r="I311" s="29"/>
    </row>
    <row r="312" spans="1:9">
      <c r="A312" s="20">
        <v>2</v>
      </c>
      <c r="B312" s="20" t="s">
        <v>4</v>
      </c>
      <c r="C312" s="44">
        <v>8</v>
      </c>
      <c r="D312" t="s">
        <v>134</v>
      </c>
      <c r="E312" s="2" t="s">
        <v>1233</v>
      </c>
      <c r="F312" s="18"/>
      <c r="G312"/>
      <c r="H312"/>
      <c r="I312" s="29"/>
    </row>
    <row r="313" spans="1:9" s="18" customFormat="1">
      <c r="A313" s="20"/>
      <c r="B313" s="20" t="s">
        <v>475</v>
      </c>
      <c r="C313" s="44"/>
      <c r="D313"/>
      <c r="E313" s="2"/>
      <c r="I313" s="29"/>
    </row>
    <row r="314" spans="1:9">
      <c r="A314" s="20" t="s">
        <v>18</v>
      </c>
      <c r="E314" s="2"/>
      <c r="G314"/>
      <c r="H314"/>
      <c r="I314" s="29"/>
    </row>
    <row r="315" spans="1:9">
      <c r="E315" s="2"/>
      <c r="G315"/>
      <c r="H315"/>
      <c r="I315" s="29"/>
    </row>
    <row r="316" spans="1:9" s="18" customFormat="1">
      <c r="A316" s="20"/>
      <c r="B316" s="20" t="s">
        <v>475</v>
      </c>
      <c r="C316" s="44"/>
      <c r="D316"/>
      <c r="E316" s="2"/>
      <c r="I316" s="29"/>
    </row>
    <row r="317" spans="1:9" s="18" customFormat="1">
      <c r="A317" s="20"/>
      <c r="B317" s="20"/>
      <c r="C317" s="44"/>
      <c r="D317"/>
      <c r="E317"/>
      <c r="I317" s="29"/>
    </row>
    <row r="318" spans="1:9" s="18" customFormat="1">
      <c r="A318" s="20"/>
      <c r="B318" s="42" t="s">
        <v>643</v>
      </c>
      <c r="C318" s="44"/>
      <c r="D318" s="22" t="s">
        <v>543</v>
      </c>
      <c r="E318"/>
      <c r="I318" s="29"/>
    </row>
    <row r="319" spans="1:9" s="18" customFormat="1">
      <c r="A319" s="20" t="s">
        <v>31</v>
      </c>
      <c r="B319" s="20"/>
      <c r="C319" s="44"/>
      <c r="D319" s="4" t="s">
        <v>150</v>
      </c>
      <c r="E319" s="2">
        <f>SUM(C320:C381)/61</f>
        <v>22.376885245901633</v>
      </c>
      <c r="I319" s="29"/>
    </row>
    <row r="320" spans="1:9" s="18" customFormat="1">
      <c r="A320" s="20">
        <v>1</v>
      </c>
      <c r="B320" s="18" t="s">
        <v>1261</v>
      </c>
      <c r="C320" s="19">
        <v>41.2</v>
      </c>
      <c r="D320" s="18" t="s">
        <v>1523</v>
      </c>
      <c r="E320" s="18" t="s">
        <v>1238</v>
      </c>
      <c r="I320" s="29"/>
    </row>
    <row r="321" spans="1:9">
      <c r="A321" s="20">
        <v>2</v>
      </c>
      <c r="B321" s="25" t="s">
        <v>4</v>
      </c>
      <c r="C321" s="30">
        <v>32.5</v>
      </c>
      <c r="D321" s="18" t="s">
        <v>879</v>
      </c>
      <c r="E321" s="2" t="s">
        <v>1233</v>
      </c>
      <c r="F321" s="18"/>
      <c r="G321"/>
      <c r="H321"/>
      <c r="I321" s="29"/>
    </row>
    <row r="322" spans="1:9">
      <c r="A322" s="20">
        <v>3</v>
      </c>
      <c r="B322" s="18" t="s">
        <v>1095</v>
      </c>
      <c r="C322" s="19">
        <v>31.05</v>
      </c>
      <c r="D322" t="s">
        <v>1523</v>
      </c>
      <c r="E322" s="18" t="s">
        <v>1208</v>
      </c>
      <c r="F322" s="18"/>
      <c r="G322"/>
      <c r="H322"/>
      <c r="I322" s="29"/>
    </row>
    <row r="323" spans="1:9" s="18" customFormat="1">
      <c r="A323" s="20">
        <v>4</v>
      </c>
      <c r="B323" s="18" t="s">
        <v>794</v>
      </c>
      <c r="C323" s="44">
        <v>30.35</v>
      </c>
      <c r="D323" s="18" t="s">
        <v>807</v>
      </c>
      <c r="E323" s="2" t="s">
        <v>1233</v>
      </c>
      <c r="I323" s="29"/>
    </row>
    <row r="324" spans="1:9" s="18" customFormat="1">
      <c r="A324" s="20">
        <v>5</v>
      </c>
      <c r="B324" s="20" t="s">
        <v>213</v>
      </c>
      <c r="C324" s="44">
        <v>29.95</v>
      </c>
      <c r="D324" s="18" t="s">
        <v>332</v>
      </c>
      <c r="E324" s="2" t="s">
        <v>1233</v>
      </c>
      <c r="I324" s="29"/>
    </row>
    <row r="325" spans="1:9" s="18" customFormat="1">
      <c r="A325" s="20">
        <v>6</v>
      </c>
      <c r="B325" s="20" t="s">
        <v>617</v>
      </c>
      <c r="C325" s="48">
        <v>29.3</v>
      </c>
      <c r="D325" s="18" t="s">
        <v>621</v>
      </c>
      <c r="E325" s="2" t="s">
        <v>1208</v>
      </c>
      <c r="I325" s="29"/>
    </row>
    <row r="326" spans="1:9" s="18" customFormat="1">
      <c r="A326" s="20">
        <v>7</v>
      </c>
      <c r="B326" s="18" t="s">
        <v>1024</v>
      </c>
      <c r="C326" s="19">
        <v>28.02</v>
      </c>
      <c r="D326" s="18" t="s">
        <v>1523</v>
      </c>
      <c r="E326" s="18" t="s">
        <v>1371</v>
      </c>
      <c r="I326" s="29"/>
    </row>
    <row r="327" spans="1:9" s="18" customFormat="1">
      <c r="A327" s="20">
        <v>8</v>
      </c>
      <c r="B327" s="25" t="s">
        <v>340</v>
      </c>
      <c r="C327" s="30">
        <v>28</v>
      </c>
      <c r="D327" s="18" t="s">
        <v>879</v>
      </c>
      <c r="E327" s="2" t="s">
        <v>1208</v>
      </c>
      <c r="I327" s="29"/>
    </row>
    <row r="328" spans="1:9">
      <c r="A328" s="20">
        <v>9</v>
      </c>
      <c r="B328" s="18" t="s">
        <v>795</v>
      </c>
      <c r="C328" s="44">
        <v>27.4</v>
      </c>
      <c r="D328" s="18" t="s">
        <v>807</v>
      </c>
      <c r="E328" s="2" t="s">
        <v>1508</v>
      </c>
      <c r="F328" s="18"/>
      <c r="G328"/>
      <c r="H328"/>
      <c r="I328" s="29"/>
    </row>
    <row r="329" spans="1:9" s="18" customFormat="1">
      <c r="A329" s="20">
        <v>10</v>
      </c>
      <c r="B329" s="18" t="s">
        <v>796</v>
      </c>
      <c r="C329" s="44">
        <v>27.4</v>
      </c>
      <c r="D329" s="18" t="s">
        <v>807</v>
      </c>
      <c r="E329" s="2" t="s">
        <v>1233</v>
      </c>
    </row>
    <row r="330" spans="1:9">
      <c r="A330" s="20">
        <v>11</v>
      </c>
      <c r="B330" s="18" t="s">
        <v>161</v>
      </c>
      <c r="C330" s="44">
        <v>27.4</v>
      </c>
      <c r="D330" s="18" t="s">
        <v>807</v>
      </c>
      <c r="E330" s="2" t="s">
        <v>1208</v>
      </c>
    </row>
    <row r="331" spans="1:9">
      <c r="A331" s="20">
        <v>12</v>
      </c>
      <c r="B331" s="18" t="s">
        <v>797</v>
      </c>
      <c r="C331" s="44">
        <v>27.4</v>
      </c>
      <c r="D331" s="18" t="s">
        <v>807</v>
      </c>
      <c r="E331" s="2" t="s">
        <v>1233</v>
      </c>
    </row>
    <row r="332" spans="1:9" s="18" customFormat="1">
      <c r="A332" s="20">
        <v>13</v>
      </c>
      <c r="B332" s="25" t="s">
        <v>874</v>
      </c>
      <c r="C332" s="30">
        <v>27</v>
      </c>
      <c r="D332" s="18" t="s">
        <v>879</v>
      </c>
      <c r="E332" s="2" t="s">
        <v>1208</v>
      </c>
    </row>
    <row r="333" spans="1:9" s="18" customFormat="1">
      <c r="A333" s="20">
        <v>14</v>
      </c>
      <c r="B333" s="20" t="s">
        <v>33</v>
      </c>
      <c r="C333" s="48">
        <v>26.45</v>
      </c>
      <c r="D333" s="18" t="s">
        <v>621</v>
      </c>
      <c r="E333" s="2" t="s">
        <v>1208</v>
      </c>
    </row>
    <row r="334" spans="1:9">
      <c r="A334" s="20">
        <v>15</v>
      </c>
      <c r="B334" s="25" t="s">
        <v>124</v>
      </c>
      <c r="C334" s="30">
        <v>25</v>
      </c>
      <c r="D334" s="18" t="s">
        <v>879</v>
      </c>
      <c r="E334" s="2" t="s">
        <v>1233</v>
      </c>
    </row>
    <row r="335" spans="1:9">
      <c r="A335" s="20">
        <v>16</v>
      </c>
      <c r="B335" s="20" t="s">
        <v>207</v>
      </c>
      <c r="C335" s="44">
        <v>24.95</v>
      </c>
      <c r="D335" s="18" t="s">
        <v>332</v>
      </c>
      <c r="E335" s="2" t="s">
        <v>1233</v>
      </c>
      <c r="F335" s="18"/>
    </row>
    <row r="336" spans="1:9">
      <c r="A336" s="20">
        <v>17</v>
      </c>
      <c r="B336" s="18" t="s">
        <v>798</v>
      </c>
      <c r="C336" s="44">
        <v>24.85</v>
      </c>
      <c r="D336" t="s">
        <v>807</v>
      </c>
      <c r="E336" s="2" t="s">
        <v>1233</v>
      </c>
      <c r="F336" s="18"/>
      <c r="G336"/>
      <c r="H336"/>
      <c r="I336" s="29"/>
    </row>
    <row r="337" spans="1:10">
      <c r="A337" s="20">
        <v>18</v>
      </c>
      <c r="B337" s="18" t="s">
        <v>1551</v>
      </c>
      <c r="C337" s="19">
        <v>23.55</v>
      </c>
      <c r="D337" s="18" t="s">
        <v>1523</v>
      </c>
      <c r="E337" s="18" t="s">
        <v>1238</v>
      </c>
      <c r="F337" s="18"/>
      <c r="G337" s="18"/>
      <c r="I337" s="18"/>
      <c r="J337" s="18"/>
    </row>
    <row r="338" spans="1:10">
      <c r="A338" s="20">
        <v>19</v>
      </c>
      <c r="B338" s="5" t="s">
        <v>565</v>
      </c>
      <c r="C338" s="26">
        <v>23.46</v>
      </c>
      <c r="D338" s="11" t="s">
        <v>566</v>
      </c>
      <c r="E338" s="2" t="s">
        <v>1208</v>
      </c>
      <c r="F338" s="18"/>
      <c r="G338" s="18"/>
      <c r="I338" s="18"/>
      <c r="J338" s="18"/>
    </row>
    <row r="339" spans="1:10" s="18" customFormat="1">
      <c r="A339" s="20">
        <v>20</v>
      </c>
      <c r="B339" s="20" t="s">
        <v>572</v>
      </c>
      <c r="C339" s="44">
        <v>22.5</v>
      </c>
      <c r="D339" t="s">
        <v>332</v>
      </c>
      <c r="E339" s="2" t="s">
        <v>1233</v>
      </c>
      <c r="H339" s="19"/>
    </row>
    <row r="340" spans="1:10" s="18" customFormat="1">
      <c r="A340" s="20">
        <v>21</v>
      </c>
      <c r="B340" s="18" t="s">
        <v>799</v>
      </c>
      <c r="C340" s="44">
        <v>22.4</v>
      </c>
      <c r="D340" s="18" t="s">
        <v>807</v>
      </c>
      <c r="E340" s="2" t="s">
        <v>1208</v>
      </c>
      <c r="I340" s="20"/>
    </row>
    <row r="341" spans="1:10" s="18" customFormat="1">
      <c r="A341" s="20">
        <v>22</v>
      </c>
      <c r="B341" s="25" t="s">
        <v>347</v>
      </c>
      <c r="C341" s="30">
        <v>22.4</v>
      </c>
      <c r="D341" s="18" t="s">
        <v>879</v>
      </c>
      <c r="E341" s="2" t="s">
        <v>1208</v>
      </c>
    </row>
    <row r="342" spans="1:10" s="18" customFormat="1">
      <c r="A342" s="20">
        <v>23</v>
      </c>
      <c r="B342" s="20" t="s">
        <v>32</v>
      </c>
      <c r="C342" s="48">
        <v>22.35</v>
      </c>
      <c r="D342" s="18" t="s">
        <v>621</v>
      </c>
      <c r="E342" s="2" t="s">
        <v>1208</v>
      </c>
      <c r="I342" s="20"/>
    </row>
    <row r="343" spans="1:10" s="18" customFormat="1">
      <c r="A343" s="20">
        <v>24</v>
      </c>
      <c r="B343" s="20" t="s">
        <v>10</v>
      </c>
      <c r="C343" s="48">
        <v>22.35</v>
      </c>
      <c r="D343" s="18" t="s">
        <v>621</v>
      </c>
      <c r="E343" s="2" t="s">
        <v>1208</v>
      </c>
      <c r="I343" s="20"/>
    </row>
    <row r="344" spans="1:10" s="18" customFormat="1">
      <c r="A344" s="20">
        <v>25</v>
      </c>
      <c r="B344" s="20" t="s">
        <v>612</v>
      </c>
      <c r="C344" s="48">
        <v>22.35</v>
      </c>
      <c r="D344" s="18" t="s">
        <v>621</v>
      </c>
      <c r="E344" s="2" t="s">
        <v>1208</v>
      </c>
      <c r="I344" s="20"/>
    </row>
    <row r="345" spans="1:10">
      <c r="A345" s="20">
        <v>26</v>
      </c>
      <c r="B345" s="20" t="s">
        <v>613</v>
      </c>
      <c r="C345" s="48">
        <v>22.35</v>
      </c>
      <c r="D345" s="18" t="s">
        <v>621</v>
      </c>
      <c r="E345" s="2" t="s">
        <v>1208</v>
      </c>
      <c r="F345" s="18"/>
      <c r="G345"/>
      <c r="H345"/>
    </row>
    <row r="346" spans="1:10">
      <c r="A346" s="20">
        <v>27</v>
      </c>
      <c r="B346" s="20" t="s">
        <v>616</v>
      </c>
      <c r="C346" s="48">
        <v>22.35</v>
      </c>
      <c r="D346" s="18" t="s">
        <v>621</v>
      </c>
      <c r="E346" s="2" t="s">
        <v>1208</v>
      </c>
      <c r="F346" s="18"/>
      <c r="G346"/>
      <c r="H346"/>
    </row>
    <row r="347" spans="1:10">
      <c r="A347" s="20">
        <v>28</v>
      </c>
      <c r="B347" s="18" t="s">
        <v>800</v>
      </c>
      <c r="C347" s="44">
        <v>21.35</v>
      </c>
      <c r="D347" s="18" t="s">
        <v>807</v>
      </c>
      <c r="E347" s="2" t="s">
        <v>1233</v>
      </c>
      <c r="F347" s="18"/>
      <c r="G347"/>
      <c r="H347"/>
    </row>
    <row r="348" spans="1:10">
      <c r="A348" s="20">
        <v>29</v>
      </c>
      <c r="B348" s="18" t="s">
        <v>801</v>
      </c>
      <c r="C348" s="44">
        <v>21.35</v>
      </c>
      <c r="D348" s="18" t="s">
        <v>807</v>
      </c>
      <c r="E348" s="2" t="s">
        <v>1233</v>
      </c>
      <c r="F348" s="18"/>
      <c r="G348"/>
      <c r="H348"/>
    </row>
    <row r="349" spans="1:10">
      <c r="A349" s="20">
        <v>30</v>
      </c>
      <c r="B349" s="18" t="s">
        <v>802</v>
      </c>
      <c r="C349" s="44">
        <v>21.35</v>
      </c>
      <c r="D349" s="18" t="s">
        <v>807</v>
      </c>
      <c r="E349" s="2" t="s">
        <v>1233</v>
      </c>
      <c r="F349" s="18"/>
      <c r="G349"/>
      <c r="H349"/>
    </row>
    <row r="350" spans="1:10">
      <c r="A350" s="20">
        <v>31</v>
      </c>
      <c r="B350" s="25" t="s">
        <v>230</v>
      </c>
      <c r="C350" s="30">
        <v>21.3</v>
      </c>
      <c r="D350" s="18" t="s">
        <v>879</v>
      </c>
      <c r="E350" s="2" t="s">
        <v>1233</v>
      </c>
      <c r="F350" s="18"/>
      <c r="G350"/>
      <c r="H350"/>
    </row>
    <row r="351" spans="1:10" s="18" customFormat="1">
      <c r="A351" s="20">
        <v>32</v>
      </c>
      <c r="B351" s="25" t="s">
        <v>249</v>
      </c>
      <c r="C351" s="30">
        <v>21.3</v>
      </c>
      <c r="D351" s="18" t="s">
        <v>879</v>
      </c>
      <c r="E351" s="2" t="s">
        <v>1208</v>
      </c>
      <c r="I351" s="20"/>
    </row>
    <row r="352" spans="1:10">
      <c r="A352" s="20">
        <v>33</v>
      </c>
      <c r="B352" s="25" t="s">
        <v>142</v>
      </c>
      <c r="C352" s="30">
        <v>21.3</v>
      </c>
      <c r="D352" s="18" t="s">
        <v>879</v>
      </c>
      <c r="E352" s="2" t="s">
        <v>1233</v>
      </c>
      <c r="F352" s="18"/>
      <c r="G352"/>
      <c r="H352"/>
    </row>
    <row r="353" spans="1:9">
      <c r="A353" s="20">
        <v>34</v>
      </c>
      <c r="B353" s="20" t="s">
        <v>17</v>
      </c>
      <c r="C353" s="48">
        <v>21.25</v>
      </c>
      <c r="D353" s="18" t="s">
        <v>621</v>
      </c>
      <c r="E353" s="2" t="s">
        <v>1208</v>
      </c>
      <c r="F353" s="18"/>
      <c r="G353"/>
      <c r="H353"/>
    </row>
    <row r="354" spans="1:9">
      <c r="A354" s="20">
        <v>35</v>
      </c>
      <c r="B354" s="20" t="s">
        <v>347</v>
      </c>
      <c r="C354" s="48">
        <v>21.25</v>
      </c>
      <c r="D354" s="18" t="s">
        <v>621</v>
      </c>
      <c r="E354" s="2" t="s">
        <v>1208</v>
      </c>
      <c r="G354"/>
      <c r="H354"/>
    </row>
    <row r="355" spans="1:9">
      <c r="A355" s="20">
        <v>36</v>
      </c>
      <c r="B355" s="20" t="s">
        <v>11</v>
      </c>
      <c r="C355" s="48">
        <v>21.25</v>
      </c>
      <c r="D355" s="18" t="s">
        <v>621</v>
      </c>
      <c r="E355" s="2" t="s">
        <v>1208</v>
      </c>
      <c r="G355"/>
      <c r="H355"/>
    </row>
    <row r="356" spans="1:9" s="18" customFormat="1">
      <c r="A356" s="20">
        <v>37</v>
      </c>
      <c r="B356" s="20" t="s">
        <v>15</v>
      </c>
      <c r="C356" s="48">
        <v>21.25</v>
      </c>
      <c r="D356" s="18" t="s">
        <v>621</v>
      </c>
      <c r="E356" s="2" t="s">
        <v>1208</v>
      </c>
      <c r="I356" s="20"/>
    </row>
    <row r="357" spans="1:9" s="18" customFormat="1">
      <c r="A357" s="20">
        <v>38</v>
      </c>
      <c r="B357" s="20" t="s">
        <v>618</v>
      </c>
      <c r="C357" s="48">
        <v>21.25</v>
      </c>
      <c r="D357" s="18" t="s">
        <v>621</v>
      </c>
      <c r="E357" s="2" t="s">
        <v>1208</v>
      </c>
      <c r="I357" s="20"/>
    </row>
    <row r="358" spans="1:9">
      <c r="A358" s="20">
        <v>39</v>
      </c>
      <c r="B358" s="20" t="s">
        <v>13</v>
      </c>
      <c r="C358" s="48">
        <v>20.350000000000001</v>
      </c>
      <c r="D358" s="18" t="s">
        <v>621</v>
      </c>
      <c r="E358" s="2" t="s">
        <v>1208</v>
      </c>
      <c r="G358"/>
      <c r="H358"/>
    </row>
    <row r="359" spans="1:9">
      <c r="A359" s="20">
        <v>40</v>
      </c>
      <c r="B359" s="25" t="s">
        <v>877</v>
      </c>
      <c r="C359" s="30">
        <v>20.2</v>
      </c>
      <c r="D359" s="18" t="s">
        <v>879</v>
      </c>
      <c r="E359" s="2" t="s">
        <v>1208</v>
      </c>
      <c r="G359"/>
      <c r="H359"/>
    </row>
    <row r="360" spans="1:9">
      <c r="A360" s="20">
        <v>41</v>
      </c>
      <c r="B360" s="5" t="s">
        <v>568</v>
      </c>
      <c r="C360" s="26">
        <v>20.18</v>
      </c>
      <c r="D360" s="11" t="s">
        <v>566</v>
      </c>
      <c r="E360" s="2" t="s">
        <v>1208</v>
      </c>
      <c r="G360"/>
      <c r="H360"/>
    </row>
    <row r="361" spans="1:9" s="18" customFormat="1">
      <c r="A361" s="20">
        <v>42</v>
      </c>
      <c r="B361" s="20" t="s">
        <v>208</v>
      </c>
      <c r="C361" s="44">
        <v>20</v>
      </c>
      <c r="D361" t="s">
        <v>332</v>
      </c>
      <c r="E361" s="2" t="s">
        <v>1233</v>
      </c>
      <c r="I361" s="20"/>
    </row>
    <row r="362" spans="1:9" s="18" customFormat="1">
      <c r="A362" s="20">
        <v>43</v>
      </c>
      <c r="B362" s="20" t="s">
        <v>212</v>
      </c>
      <c r="C362" s="44">
        <v>20</v>
      </c>
      <c r="D362" t="s">
        <v>332</v>
      </c>
      <c r="E362" s="2" t="s">
        <v>1233</v>
      </c>
      <c r="I362" s="20"/>
    </row>
    <row r="363" spans="1:9">
      <c r="A363" s="20">
        <v>44</v>
      </c>
      <c r="B363" s="20" t="s">
        <v>330</v>
      </c>
      <c r="C363" s="44">
        <v>20</v>
      </c>
      <c r="D363" t="s">
        <v>332</v>
      </c>
      <c r="E363" s="2" t="s">
        <v>1233</v>
      </c>
      <c r="G363"/>
      <c r="H363"/>
    </row>
    <row r="364" spans="1:9">
      <c r="A364" s="20">
        <v>45</v>
      </c>
      <c r="B364" s="18" t="s">
        <v>803</v>
      </c>
      <c r="C364" s="44">
        <v>19.350000000000001</v>
      </c>
      <c r="D364" s="18" t="s">
        <v>807</v>
      </c>
      <c r="E364" s="2" t="s">
        <v>1208</v>
      </c>
      <c r="F364" s="18"/>
      <c r="G364"/>
    </row>
    <row r="365" spans="1:9">
      <c r="A365" s="20">
        <v>46</v>
      </c>
      <c r="B365" s="18" t="s">
        <v>804</v>
      </c>
      <c r="C365" s="44">
        <v>19.350000000000001</v>
      </c>
      <c r="D365" s="18" t="s">
        <v>807</v>
      </c>
      <c r="E365" s="2" t="s">
        <v>1208</v>
      </c>
      <c r="F365" s="18"/>
      <c r="G365"/>
    </row>
    <row r="366" spans="1:9" s="18" customFormat="1">
      <c r="A366" s="20">
        <v>47</v>
      </c>
      <c r="B366" s="5" t="s">
        <v>569</v>
      </c>
      <c r="C366" s="26">
        <v>18.62</v>
      </c>
      <c r="D366" s="11" t="s">
        <v>566</v>
      </c>
      <c r="E366" s="2" t="s">
        <v>1208</v>
      </c>
      <c r="I366" s="20"/>
    </row>
    <row r="367" spans="1:9" s="18" customFormat="1">
      <c r="A367" s="20">
        <v>48</v>
      </c>
      <c r="B367" s="20" t="s">
        <v>614</v>
      </c>
      <c r="C367" s="48">
        <v>18.3</v>
      </c>
      <c r="D367" s="18" t="s">
        <v>621</v>
      </c>
      <c r="E367" s="2" t="s">
        <v>1208</v>
      </c>
      <c r="I367" s="20"/>
    </row>
    <row r="368" spans="1:9" s="18" customFormat="1">
      <c r="A368" s="20">
        <v>49</v>
      </c>
      <c r="B368" s="20" t="s">
        <v>615</v>
      </c>
      <c r="C368" s="48">
        <v>18.3</v>
      </c>
      <c r="D368" s="18" t="s">
        <v>621</v>
      </c>
      <c r="E368" s="2" t="s">
        <v>1208</v>
      </c>
      <c r="I368" s="20"/>
    </row>
    <row r="369" spans="1:9">
      <c r="A369" s="20">
        <v>50</v>
      </c>
      <c r="B369" s="25" t="s">
        <v>286</v>
      </c>
      <c r="C369" s="30">
        <v>18.3</v>
      </c>
      <c r="D369" s="18" t="s">
        <v>911</v>
      </c>
      <c r="E369" s="2" t="s">
        <v>1208</v>
      </c>
      <c r="F369" s="18"/>
      <c r="G369"/>
      <c r="H369"/>
    </row>
    <row r="370" spans="1:9">
      <c r="A370" s="20">
        <v>51</v>
      </c>
      <c r="B370" s="29" t="s">
        <v>614</v>
      </c>
      <c r="C370" s="30">
        <v>18.3</v>
      </c>
      <c r="D370" s="18" t="s">
        <v>911</v>
      </c>
      <c r="E370" s="2" t="s">
        <v>1208</v>
      </c>
      <c r="G370"/>
      <c r="H370"/>
    </row>
    <row r="371" spans="1:9">
      <c r="A371" s="20">
        <v>52</v>
      </c>
      <c r="B371" s="5" t="s">
        <v>570</v>
      </c>
      <c r="C371" s="26">
        <v>17.38</v>
      </c>
      <c r="D371" s="11" t="s">
        <v>566</v>
      </c>
      <c r="E371" s="2" t="s">
        <v>1208</v>
      </c>
      <c r="G371"/>
      <c r="H371"/>
    </row>
    <row r="372" spans="1:9">
      <c r="A372" s="20">
        <v>53</v>
      </c>
      <c r="B372" s="20" t="s">
        <v>619</v>
      </c>
      <c r="C372" s="48">
        <v>17.3</v>
      </c>
      <c r="D372" s="18" t="s">
        <v>621</v>
      </c>
      <c r="E372" s="2" t="s">
        <v>1208</v>
      </c>
      <c r="G372"/>
      <c r="H372"/>
    </row>
    <row r="373" spans="1:9">
      <c r="A373" s="20">
        <v>54</v>
      </c>
      <c r="B373" s="20" t="s">
        <v>247</v>
      </c>
      <c r="C373" s="48">
        <v>16.350000000000001</v>
      </c>
      <c r="D373" s="18" t="s">
        <v>621</v>
      </c>
      <c r="E373" s="2" t="s">
        <v>1208</v>
      </c>
      <c r="G373"/>
      <c r="H373"/>
    </row>
    <row r="374" spans="1:9">
      <c r="A374" s="20">
        <v>55</v>
      </c>
      <c r="B374" s="25" t="s">
        <v>876</v>
      </c>
      <c r="C374" s="30">
        <v>16.2</v>
      </c>
      <c r="D374" s="18" t="s">
        <v>879</v>
      </c>
      <c r="E374" s="2" t="s">
        <v>1208</v>
      </c>
      <c r="G374"/>
      <c r="H374"/>
    </row>
    <row r="375" spans="1:9">
      <c r="A375" s="20">
        <v>56</v>
      </c>
      <c r="B375" s="18" t="s">
        <v>805</v>
      </c>
      <c r="C375" s="44">
        <v>15.85</v>
      </c>
      <c r="D375" s="18" t="s">
        <v>807</v>
      </c>
      <c r="E375" s="2" t="s">
        <v>1208</v>
      </c>
      <c r="G375"/>
      <c r="H375"/>
    </row>
    <row r="376" spans="1:9" s="18" customFormat="1">
      <c r="A376" s="20">
        <v>57</v>
      </c>
      <c r="B376" s="20" t="s">
        <v>536</v>
      </c>
      <c r="C376" s="48">
        <v>15.35</v>
      </c>
      <c r="D376" s="18" t="s">
        <v>621</v>
      </c>
      <c r="E376" s="2" t="s">
        <v>1208</v>
      </c>
      <c r="I376" s="20"/>
    </row>
    <row r="377" spans="1:9">
      <c r="A377" s="20">
        <v>58</v>
      </c>
      <c r="B377" s="25" t="s">
        <v>875</v>
      </c>
      <c r="C377" s="30">
        <v>15.2</v>
      </c>
      <c r="D377" s="18" t="s">
        <v>879</v>
      </c>
      <c r="E377" s="2" t="s">
        <v>1208</v>
      </c>
      <c r="G377"/>
      <c r="H377"/>
    </row>
    <row r="378" spans="1:9">
      <c r="A378" s="20">
        <v>59</v>
      </c>
      <c r="B378" s="20" t="s">
        <v>364</v>
      </c>
      <c r="C378" s="44">
        <v>14.95</v>
      </c>
      <c r="D378" t="s">
        <v>332</v>
      </c>
      <c r="E378" s="2" t="s">
        <v>1233</v>
      </c>
      <c r="F378" s="18"/>
      <c r="G378"/>
      <c r="H378"/>
    </row>
    <row r="379" spans="1:9">
      <c r="A379" s="20">
        <v>60</v>
      </c>
      <c r="B379" s="20" t="s">
        <v>368</v>
      </c>
      <c r="C379" s="44">
        <v>14.95</v>
      </c>
      <c r="D379" t="s">
        <v>332</v>
      </c>
      <c r="E379" s="2" t="s">
        <v>1233</v>
      </c>
      <c r="F379" s="18"/>
      <c r="G379"/>
      <c r="H379"/>
    </row>
    <row r="380" spans="1:9" s="18" customFormat="1">
      <c r="A380" s="20">
        <v>61</v>
      </c>
      <c r="B380" s="18" t="s">
        <v>1552</v>
      </c>
      <c r="C380" s="19">
        <v>13.45</v>
      </c>
      <c r="D380" s="18" t="s">
        <v>1523</v>
      </c>
      <c r="E380" s="18" t="s">
        <v>1238</v>
      </c>
      <c r="I380" s="20"/>
    </row>
    <row r="381" spans="1:9">
      <c r="A381" s="20">
        <v>62</v>
      </c>
      <c r="B381" s="5" t="s">
        <v>571</v>
      </c>
      <c r="C381" s="26">
        <v>8.2799999999999994</v>
      </c>
      <c r="D381" s="11" t="s">
        <v>566</v>
      </c>
      <c r="E381" s="2" t="s">
        <v>1208</v>
      </c>
      <c r="F381" s="18"/>
      <c r="G381"/>
      <c r="H381"/>
    </row>
    <row r="382" spans="1:9" s="18" customFormat="1">
      <c r="A382" s="20"/>
      <c r="B382" s="20" t="s">
        <v>475</v>
      </c>
      <c r="C382" s="44"/>
      <c r="D382"/>
      <c r="E382" s="2"/>
      <c r="I382" s="20"/>
    </row>
    <row r="383" spans="1:9">
      <c r="A383" s="20" t="s">
        <v>27</v>
      </c>
      <c r="D383" s="4" t="s">
        <v>150</v>
      </c>
      <c r="E383" s="2">
        <f>SUM(C384:C401)/16</f>
        <v>15.073125000000001</v>
      </c>
      <c r="F383" s="18"/>
      <c r="G383"/>
    </row>
    <row r="384" spans="1:9">
      <c r="A384" s="20">
        <v>1</v>
      </c>
      <c r="B384" s="25" t="s">
        <v>20</v>
      </c>
      <c r="C384" s="30">
        <v>23.3</v>
      </c>
      <c r="D384" s="18" t="s">
        <v>911</v>
      </c>
      <c r="E384" s="2" t="s">
        <v>1233</v>
      </c>
      <c r="F384" s="18"/>
      <c r="G384"/>
      <c r="H384"/>
    </row>
    <row r="385" spans="1:12">
      <c r="A385" s="20">
        <v>2</v>
      </c>
      <c r="B385" s="25" t="s">
        <v>513</v>
      </c>
      <c r="C385" s="30">
        <v>21.3</v>
      </c>
      <c r="D385" s="18" t="s">
        <v>879</v>
      </c>
      <c r="E385" s="2" t="s">
        <v>1208</v>
      </c>
      <c r="G385"/>
      <c r="H385"/>
    </row>
    <row r="386" spans="1:12" s="18" customFormat="1">
      <c r="A386" s="20">
        <v>3</v>
      </c>
      <c r="B386" s="20" t="s">
        <v>22</v>
      </c>
      <c r="C386" s="49">
        <v>17.3</v>
      </c>
      <c r="D386" s="18" t="s">
        <v>621</v>
      </c>
      <c r="E386" s="2" t="s">
        <v>1208</v>
      </c>
      <c r="I386" s="20"/>
    </row>
    <row r="387" spans="1:12" s="18" customFormat="1">
      <c r="A387" s="20">
        <v>4</v>
      </c>
      <c r="B387" s="18" t="s">
        <v>1547</v>
      </c>
      <c r="C387" s="19">
        <v>16.649999999999999</v>
      </c>
      <c r="D387" s="18" t="s">
        <v>1523</v>
      </c>
      <c r="E387" s="18" t="s">
        <v>1238</v>
      </c>
      <c r="I387" s="20"/>
    </row>
    <row r="388" spans="1:12" s="18" customFormat="1">
      <c r="A388" s="20">
        <v>5</v>
      </c>
      <c r="B388" s="40" t="s">
        <v>35</v>
      </c>
      <c r="C388" s="49">
        <v>15.2</v>
      </c>
      <c r="D388" s="18" t="s">
        <v>621</v>
      </c>
      <c r="E388" s="2" t="s">
        <v>1208</v>
      </c>
      <c r="I388" s="20"/>
    </row>
    <row r="389" spans="1:12" s="18" customFormat="1">
      <c r="A389" s="20">
        <v>5</v>
      </c>
      <c r="B389" s="40" t="s">
        <v>23</v>
      </c>
      <c r="C389" s="49">
        <v>15.2</v>
      </c>
      <c r="D389" s="18" t="s">
        <v>621</v>
      </c>
      <c r="E389" s="2" t="s">
        <v>1208</v>
      </c>
      <c r="I389" s="20"/>
    </row>
    <row r="390" spans="1:12">
      <c r="A390" s="20">
        <v>5</v>
      </c>
      <c r="B390" s="20" t="s">
        <v>609</v>
      </c>
      <c r="C390" s="49">
        <v>15.2</v>
      </c>
      <c r="D390" s="18" t="s">
        <v>621</v>
      </c>
      <c r="E390" s="2" t="s">
        <v>1208</v>
      </c>
      <c r="F390" s="18"/>
      <c r="G390" s="20"/>
      <c r="L390" s="18"/>
    </row>
    <row r="391" spans="1:12">
      <c r="A391" s="20">
        <v>5</v>
      </c>
      <c r="B391" s="25" t="s">
        <v>193</v>
      </c>
      <c r="C391" s="30">
        <v>15.2</v>
      </c>
      <c r="D391" s="18" t="s">
        <v>879</v>
      </c>
      <c r="E391" s="2" t="s">
        <v>1208</v>
      </c>
      <c r="G391"/>
      <c r="H391"/>
    </row>
    <row r="392" spans="1:12">
      <c r="A392" s="20">
        <v>9</v>
      </c>
      <c r="B392" s="20" t="s">
        <v>611</v>
      </c>
      <c r="C392" s="48">
        <v>14.2</v>
      </c>
      <c r="D392" s="18" t="s">
        <v>621</v>
      </c>
      <c r="E392" s="2" t="s">
        <v>1208</v>
      </c>
      <c r="F392" s="18"/>
      <c r="G392"/>
      <c r="H392"/>
    </row>
    <row r="393" spans="1:12" s="18" customFormat="1">
      <c r="A393" s="20">
        <v>10</v>
      </c>
      <c r="B393" s="20" t="s">
        <v>365</v>
      </c>
      <c r="C393" s="44">
        <v>12.5</v>
      </c>
      <c r="D393" s="18" t="s">
        <v>332</v>
      </c>
      <c r="E393" s="2" t="s">
        <v>1233</v>
      </c>
      <c r="I393" s="20"/>
    </row>
    <row r="394" spans="1:12">
      <c r="A394" s="20">
        <v>11</v>
      </c>
      <c r="B394" s="18" t="s">
        <v>271</v>
      </c>
      <c r="C394" s="44">
        <v>12.3</v>
      </c>
      <c r="D394" t="s">
        <v>807</v>
      </c>
      <c r="E394" s="2" t="s">
        <v>1233</v>
      </c>
      <c r="G394"/>
      <c r="H394"/>
    </row>
    <row r="395" spans="1:12">
      <c r="A395" s="20">
        <v>12</v>
      </c>
      <c r="B395" s="25" t="s">
        <v>878</v>
      </c>
      <c r="C395" s="30">
        <v>12.2</v>
      </c>
      <c r="D395" s="18" t="s">
        <v>879</v>
      </c>
      <c r="E395" s="2" t="s">
        <v>1233</v>
      </c>
      <c r="G395"/>
      <c r="H395"/>
    </row>
    <row r="396" spans="1:12" s="18" customFormat="1">
      <c r="A396" s="20">
        <v>13</v>
      </c>
      <c r="B396" s="20" t="s">
        <v>610</v>
      </c>
      <c r="C396" s="44">
        <v>12</v>
      </c>
      <c r="D396" s="18" t="s">
        <v>623</v>
      </c>
      <c r="E396" s="2" t="s">
        <v>1208</v>
      </c>
      <c r="G396" s="19"/>
      <c r="H396" s="19"/>
    </row>
    <row r="397" spans="1:12">
      <c r="A397" s="20">
        <v>14</v>
      </c>
      <c r="B397" s="18" t="s">
        <v>1476</v>
      </c>
      <c r="C397" s="19">
        <v>10.85</v>
      </c>
      <c r="D397" s="18" t="s">
        <v>1523</v>
      </c>
      <c r="E397" s="18" t="s">
        <v>1238</v>
      </c>
    </row>
    <row r="398" spans="1:12">
      <c r="A398" s="20">
        <v>15</v>
      </c>
      <c r="B398" s="20" t="s">
        <v>366</v>
      </c>
      <c r="C398" s="44">
        <v>9.9600000000000009</v>
      </c>
      <c r="D398" t="s">
        <v>332</v>
      </c>
      <c r="E398" s="2" t="s">
        <v>1208</v>
      </c>
      <c r="G398"/>
      <c r="H398"/>
    </row>
    <row r="399" spans="1:12" s="18" customFormat="1">
      <c r="A399" s="20">
        <v>16</v>
      </c>
      <c r="B399" s="20" t="s">
        <v>620</v>
      </c>
      <c r="C399" s="48">
        <v>6.46</v>
      </c>
      <c r="D399" s="18" t="s">
        <v>621</v>
      </c>
      <c r="E399" s="2" t="s">
        <v>1208</v>
      </c>
      <c r="I399" s="20"/>
    </row>
    <row r="400" spans="1:12">
      <c r="A400" s="20">
        <v>17</v>
      </c>
      <c r="B400" s="25" t="s">
        <v>837</v>
      </c>
      <c r="C400" s="30">
        <v>6.2</v>
      </c>
      <c r="D400" s="18" t="s">
        <v>879</v>
      </c>
      <c r="E400" s="2" t="s">
        <v>1233</v>
      </c>
      <c r="F400" s="18"/>
      <c r="G400"/>
      <c r="H400"/>
    </row>
    <row r="401" spans="1:9">
      <c r="A401" s="20">
        <v>18</v>
      </c>
      <c r="B401" s="20" t="s">
        <v>367</v>
      </c>
      <c r="C401" s="44">
        <v>5.15</v>
      </c>
      <c r="D401" t="s">
        <v>332</v>
      </c>
      <c r="E401" s="2" t="s">
        <v>1233</v>
      </c>
      <c r="F401" s="18"/>
      <c r="G401"/>
      <c r="H401"/>
    </row>
    <row r="402" spans="1:9">
      <c r="B402" s="20" t="s">
        <v>475</v>
      </c>
      <c r="E402" s="2"/>
      <c r="F402" s="18"/>
      <c r="G402"/>
      <c r="H402"/>
    </row>
    <row r="403" spans="1:9">
      <c r="D403" s="18"/>
      <c r="E403" s="18"/>
      <c r="F403" s="18"/>
      <c r="G403"/>
      <c r="H403"/>
    </row>
    <row r="404" spans="1:9" s="18" customFormat="1">
      <c r="A404" s="20"/>
      <c r="B404" s="42" t="s">
        <v>662</v>
      </c>
      <c r="C404" s="44"/>
      <c r="D404"/>
      <c r="E404"/>
      <c r="I404" s="20"/>
    </row>
    <row r="405" spans="1:9" s="18" customFormat="1">
      <c r="A405" s="20" t="s">
        <v>0</v>
      </c>
      <c r="B405" s="20"/>
      <c r="C405" s="44" t="s">
        <v>586</v>
      </c>
      <c r="D405"/>
      <c r="E405" s="2"/>
      <c r="I405" s="20"/>
    </row>
    <row r="406" spans="1:9" s="18" customFormat="1">
      <c r="A406" s="20">
        <v>1</v>
      </c>
      <c r="B406" s="18" t="s">
        <v>1095</v>
      </c>
      <c r="C406" s="19">
        <v>16</v>
      </c>
      <c r="D406" s="18" t="s">
        <v>1572</v>
      </c>
      <c r="E406" s="2" t="s">
        <v>1208</v>
      </c>
      <c r="I406" s="20"/>
    </row>
    <row r="407" spans="1:9">
      <c r="A407" s="20">
        <v>2</v>
      </c>
      <c r="B407" s="20" t="s">
        <v>4</v>
      </c>
      <c r="C407" s="44">
        <v>12</v>
      </c>
      <c r="D407" s="18" t="s">
        <v>759</v>
      </c>
      <c r="E407" s="2" t="s">
        <v>1233</v>
      </c>
    </row>
    <row r="408" spans="1:9">
      <c r="A408" s="20">
        <v>3</v>
      </c>
      <c r="B408" s="20" t="s">
        <v>1</v>
      </c>
      <c r="C408" s="44">
        <v>11</v>
      </c>
      <c r="D408" s="18" t="s">
        <v>581</v>
      </c>
      <c r="E408" s="2" t="s">
        <v>1208</v>
      </c>
      <c r="F408" s="18"/>
      <c r="G408"/>
      <c r="H408"/>
    </row>
    <row r="409" spans="1:9" s="18" customFormat="1">
      <c r="A409" s="20">
        <v>4</v>
      </c>
      <c r="B409" s="20" t="s">
        <v>161</v>
      </c>
      <c r="C409" s="19">
        <v>9</v>
      </c>
      <c r="D409" s="18" t="s">
        <v>1572</v>
      </c>
      <c r="E409" s="2" t="s">
        <v>1208</v>
      </c>
      <c r="I409" s="20"/>
    </row>
    <row r="410" spans="1:9" s="18" customFormat="1">
      <c r="A410" s="20">
        <v>5</v>
      </c>
      <c r="B410" s="18" t="s">
        <v>1024</v>
      </c>
      <c r="C410" s="19">
        <v>6</v>
      </c>
      <c r="D410" s="18" t="s">
        <v>1523</v>
      </c>
      <c r="E410" s="18" t="s">
        <v>1371</v>
      </c>
      <c r="I410" s="20"/>
    </row>
    <row r="411" spans="1:9" s="18" customFormat="1">
      <c r="A411" s="20"/>
      <c r="C411" s="44" t="s">
        <v>333</v>
      </c>
      <c r="E411" s="2"/>
      <c r="I411" s="20"/>
    </row>
    <row r="412" spans="1:9" s="18" customFormat="1">
      <c r="A412" s="20">
        <v>6</v>
      </c>
      <c r="B412" s="41" t="s">
        <v>33</v>
      </c>
      <c r="C412" s="27">
        <v>11</v>
      </c>
      <c r="D412" s="18" t="s">
        <v>1572</v>
      </c>
      <c r="E412" s="2" t="s">
        <v>1208</v>
      </c>
      <c r="I412" s="20"/>
    </row>
    <row r="413" spans="1:9" s="18" customFormat="1">
      <c r="A413" s="20">
        <v>7</v>
      </c>
      <c r="B413" s="20" t="s">
        <v>749</v>
      </c>
      <c r="C413" s="27">
        <v>6</v>
      </c>
      <c r="D413" s="18" t="s">
        <v>1572</v>
      </c>
      <c r="E413" s="2" t="s">
        <v>1208</v>
      </c>
      <c r="I413" s="20"/>
    </row>
    <row r="414" spans="1:9" s="18" customFormat="1">
      <c r="A414" s="20">
        <v>8</v>
      </c>
      <c r="B414" s="41" t="s">
        <v>465</v>
      </c>
      <c r="C414" s="28">
        <v>5</v>
      </c>
      <c r="D414" s="18" t="s">
        <v>623</v>
      </c>
      <c r="E414" s="2" t="s">
        <v>1208</v>
      </c>
      <c r="I414" s="20"/>
    </row>
    <row r="415" spans="1:9" s="18" customFormat="1">
      <c r="A415" s="20"/>
      <c r="B415" s="20"/>
      <c r="C415" s="44" t="s">
        <v>587</v>
      </c>
      <c r="E415" s="2"/>
      <c r="I415" s="20"/>
    </row>
    <row r="416" spans="1:9" s="18" customFormat="1">
      <c r="A416" s="20">
        <v>9</v>
      </c>
      <c r="B416" s="20" t="s">
        <v>10</v>
      </c>
      <c r="C416" s="44">
        <v>16</v>
      </c>
      <c r="D416" s="18" t="s">
        <v>759</v>
      </c>
      <c r="E416" s="2" t="s">
        <v>1208</v>
      </c>
      <c r="I416" s="20"/>
    </row>
    <row r="417" spans="1:9" s="18" customFormat="1">
      <c r="A417" s="20">
        <v>10</v>
      </c>
      <c r="B417" s="20" t="s">
        <v>327</v>
      </c>
      <c r="C417" s="44">
        <v>13</v>
      </c>
      <c r="D417" s="18" t="s">
        <v>759</v>
      </c>
      <c r="E417" s="2" t="s">
        <v>1208</v>
      </c>
      <c r="I417" s="20"/>
    </row>
    <row r="418" spans="1:9">
      <c r="A418" s="20">
        <v>11</v>
      </c>
      <c r="B418" s="20" t="s">
        <v>347</v>
      </c>
      <c r="C418" s="44">
        <v>7</v>
      </c>
      <c r="D418" s="18" t="s">
        <v>1572</v>
      </c>
      <c r="E418" s="2" t="s">
        <v>1208</v>
      </c>
      <c r="F418" s="18"/>
      <c r="G418"/>
      <c r="H418"/>
    </row>
    <row r="419" spans="1:9">
      <c r="A419" s="20">
        <v>12</v>
      </c>
      <c r="B419" s="20" t="s">
        <v>12</v>
      </c>
      <c r="C419" s="44">
        <v>5</v>
      </c>
      <c r="D419" s="18" t="s">
        <v>581</v>
      </c>
      <c r="E419" s="2" t="s">
        <v>1208</v>
      </c>
      <c r="G419"/>
      <c r="H419"/>
    </row>
    <row r="420" spans="1:9" s="18" customFormat="1">
      <c r="A420" s="20"/>
      <c r="B420" s="20"/>
      <c r="C420" s="44" t="s">
        <v>766</v>
      </c>
      <c r="E420" s="2"/>
      <c r="I420" s="20"/>
    </row>
    <row r="421" spans="1:9" s="18" customFormat="1">
      <c r="A421" s="20">
        <v>13</v>
      </c>
      <c r="B421" s="20" t="s">
        <v>755</v>
      </c>
      <c r="C421" s="44">
        <v>55</v>
      </c>
      <c r="D421" s="18" t="s">
        <v>759</v>
      </c>
      <c r="E421" s="2" t="s">
        <v>1208</v>
      </c>
      <c r="I421" s="20"/>
    </row>
    <row r="422" spans="1:9" s="18" customFormat="1">
      <c r="A422" s="20">
        <v>14</v>
      </c>
      <c r="B422" s="20" t="s">
        <v>448</v>
      </c>
      <c r="C422" s="44">
        <v>14</v>
      </c>
      <c r="D422" s="18" t="s">
        <v>759</v>
      </c>
      <c r="E422" s="2" t="s">
        <v>1208</v>
      </c>
      <c r="I422" s="20"/>
    </row>
    <row r="423" spans="1:9" s="18" customFormat="1">
      <c r="A423" s="20">
        <v>15</v>
      </c>
      <c r="B423" s="20" t="s">
        <v>763</v>
      </c>
      <c r="C423" s="44">
        <v>7</v>
      </c>
      <c r="D423" s="18" t="s">
        <v>759</v>
      </c>
      <c r="E423" s="2" t="s">
        <v>1208</v>
      </c>
      <c r="I423" s="20"/>
    </row>
    <row r="424" spans="1:9" s="18" customFormat="1">
      <c r="A424" s="20">
        <v>15</v>
      </c>
      <c r="B424" s="20" t="s">
        <v>754</v>
      </c>
      <c r="C424" s="44">
        <v>7</v>
      </c>
      <c r="D424" s="18" t="s">
        <v>759</v>
      </c>
      <c r="E424" s="2" t="s">
        <v>1208</v>
      </c>
      <c r="I424" s="20"/>
    </row>
    <row r="425" spans="1:9" s="18" customFormat="1">
      <c r="A425" s="20"/>
      <c r="B425" s="20"/>
      <c r="C425" s="44" t="s">
        <v>360</v>
      </c>
      <c r="E425" s="2"/>
      <c r="I425" s="20"/>
    </row>
    <row r="426" spans="1:9" s="18" customFormat="1">
      <c r="A426" s="20">
        <v>17</v>
      </c>
      <c r="B426" s="20" t="s">
        <v>764</v>
      </c>
      <c r="C426" s="44">
        <v>10</v>
      </c>
      <c r="D426" s="18" t="s">
        <v>759</v>
      </c>
      <c r="E426" s="2" t="s">
        <v>1208</v>
      </c>
      <c r="I426" s="20"/>
    </row>
    <row r="427" spans="1:9" s="18" customFormat="1">
      <c r="A427" s="20"/>
      <c r="B427" s="20" t="s">
        <v>475</v>
      </c>
      <c r="C427" s="44"/>
      <c r="E427" s="2"/>
      <c r="I427" s="20"/>
    </row>
    <row r="428" spans="1:9">
      <c r="A428" s="20" t="s">
        <v>27</v>
      </c>
      <c r="C428" s="44" t="s">
        <v>587</v>
      </c>
      <c r="E428" s="2"/>
      <c r="G428"/>
      <c r="H428"/>
    </row>
    <row r="429" spans="1:9" s="18" customFormat="1">
      <c r="A429" s="20">
        <v>1</v>
      </c>
      <c r="B429" s="20" t="s">
        <v>20</v>
      </c>
      <c r="C429" s="44">
        <v>9</v>
      </c>
      <c r="D429" s="18" t="s">
        <v>1572</v>
      </c>
      <c r="E429" s="2" t="s">
        <v>1233</v>
      </c>
      <c r="I429" s="20"/>
    </row>
    <row r="430" spans="1:9" s="18" customFormat="1">
      <c r="A430" s="20"/>
      <c r="B430" s="20"/>
      <c r="C430" s="44" t="s">
        <v>766</v>
      </c>
      <c r="E430" s="2"/>
      <c r="I430" s="20"/>
    </row>
    <row r="431" spans="1:9">
      <c r="A431" s="20">
        <v>2</v>
      </c>
      <c r="B431" s="20" t="s">
        <v>1094</v>
      </c>
      <c r="C431" s="44">
        <v>15</v>
      </c>
      <c r="D431" s="18" t="s">
        <v>1572</v>
      </c>
      <c r="E431" s="2" t="s">
        <v>1208</v>
      </c>
      <c r="G431"/>
      <c r="H431"/>
    </row>
    <row r="432" spans="1:9">
      <c r="C432" s="44" t="s">
        <v>353</v>
      </c>
      <c r="D432" s="18"/>
      <c r="E432" s="2"/>
    </row>
    <row r="433" spans="1:9">
      <c r="A433" s="20">
        <v>3</v>
      </c>
      <c r="B433" s="20" t="s">
        <v>21</v>
      </c>
      <c r="C433" s="44">
        <v>28</v>
      </c>
      <c r="D433" s="18" t="s">
        <v>759</v>
      </c>
      <c r="E433" s="2" t="s">
        <v>1208</v>
      </c>
    </row>
    <row r="434" spans="1:9">
      <c r="A434" s="20">
        <v>4</v>
      </c>
      <c r="B434" s="20" t="s">
        <v>269</v>
      </c>
      <c r="C434" s="44">
        <v>20</v>
      </c>
      <c r="D434" s="18" t="s">
        <v>759</v>
      </c>
      <c r="E434" s="2" t="s">
        <v>1208</v>
      </c>
    </row>
    <row r="435" spans="1:9">
      <c r="C435" s="44" t="s">
        <v>633</v>
      </c>
      <c r="D435" s="18"/>
      <c r="E435" s="2"/>
    </row>
    <row r="436" spans="1:9" s="18" customFormat="1">
      <c r="A436" s="20">
        <v>5</v>
      </c>
      <c r="B436" s="20" t="s">
        <v>193</v>
      </c>
      <c r="C436" s="44">
        <v>28</v>
      </c>
      <c r="D436" s="18" t="s">
        <v>759</v>
      </c>
      <c r="E436" s="2" t="s">
        <v>1208</v>
      </c>
      <c r="G436" s="19"/>
      <c r="H436" s="19"/>
      <c r="I436" s="20"/>
    </row>
    <row r="437" spans="1:9" s="18" customFormat="1">
      <c r="A437" s="20">
        <v>6</v>
      </c>
      <c r="B437" s="20" t="s">
        <v>1430</v>
      </c>
      <c r="C437" s="44"/>
      <c r="D437" s="18" t="s">
        <v>1572</v>
      </c>
      <c r="E437" s="2" t="s">
        <v>1208</v>
      </c>
      <c r="G437" s="19"/>
      <c r="H437" s="19"/>
      <c r="I437" s="20"/>
    </row>
    <row r="438" spans="1:9" s="18" customFormat="1">
      <c r="A438" s="20">
        <v>7</v>
      </c>
      <c r="B438" s="41" t="s">
        <v>23</v>
      </c>
      <c r="C438" s="27">
        <v>10</v>
      </c>
      <c r="D438" t="s">
        <v>623</v>
      </c>
      <c r="E438" s="2" t="s">
        <v>1208</v>
      </c>
      <c r="G438" s="19"/>
      <c r="H438" s="19"/>
      <c r="I438" s="20"/>
    </row>
    <row r="439" spans="1:9" s="18" customFormat="1">
      <c r="A439" s="20">
        <v>8</v>
      </c>
      <c r="B439" s="20" t="s">
        <v>760</v>
      </c>
      <c r="C439" s="44">
        <v>8</v>
      </c>
      <c r="D439" s="18" t="s">
        <v>759</v>
      </c>
      <c r="E439" s="2" t="s">
        <v>1208</v>
      </c>
      <c r="G439" s="19"/>
      <c r="H439" s="19"/>
      <c r="I439" s="20"/>
    </row>
    <row r="440" spans="1:9" s="18" customFormat="1">
      <c r="A440" s="20">
        <v>8</v>
      </c>
      <c r="B440" s="20" t="s">
        <v>761</v>
      </c>
      <c r="C440" s="44">
        <v>8</v>
      </c>
      <c r="D440" s="18" t="s">
        <v>759</v>
      </c>
      <c r="E440" s="2" t="s">
        <v>1208</v>
      </c>
      <c r="G440" s="19"/>
      <c r="H440" s="19"/>
      <c r="I440" s="20"/>
    </row>
    <row r="441" spans="1:9" s="18" customFormat="1">
      <c r="A441" s="20"/>
      <c r="B441" s="20" t="s">
        <v>475</v>
      </c>
      <c r="C441" s="44"/>
      <c r="D441"/>
      <c r="E441" s="2"/>
      <c r="G441" s="19"/>
      <c r="H441" s="19"/>
      <c r="I441" s="20"/>
    </row>
    <row r="442" spans="1:9" s="18" customFormat="1">
      <c r="A442" s="20"/>
      <c r="B442" s="20"/>
      <c r="C442" s="44"/>
      <c r="D442"/>
      <c r="E442"/>
      <c r="G442" s="19"/>
      <c r="H442" s="19"/>
      <c r="I442" s="20"/>
    </row>
    <row r="443" spans="1:9" s="18" customFormat="1">
      <c r="A443" s="20"/>
      <c r="B443" s="42" t="s">
        <v>1595</v>
      </c>
      <c r="C443" s="86" t="s">
        <v>544</v>
      </c>
      <c r="D443" s="87"/>
      <c r="E443"/>
      <c r="G443" s="19"/>
      <c r="H443" s="19"/>
      <c r="I443" s="20"/>
    </row>
    <row r="444" spans="1:9" s="18" customFormat="1">
      <c r="A444" s="20" t="s">
        <v>0</v>
      </c>
      <c r="B444" s="20"/>
      <c r="C444" s="44"/>
      <c r="D444" t="s">
        <v>1543</v>
      </c>
      <c r="E444" s="2">
        <f>SUM(C445:C459)/15</f>
        <v>31.59266666666667</v>
      </c>
      <c r="G444" s="19"/>
      <c r="H444" s="19"/>
      <c r="I444" s="20"/>
    </row>
    <row r="445" spans="1:9" s="18" customFormat="1">
      <c r="A445" s="20">
        <v>1</v>
      </c>
      <c r="B445" s="20" t="s">
        <v>1095</v>
      </c>
      <c r="C445" s="19">
        <v>43.08</v>
      </c>
      <c r="D445" s="18" t="s">
        <v>1592</v>
      </c>
      <c r="E445" s="18" t="s">
        <v>1208</v>
      </c>
      <c r="I445" s="20"/>
    </row>
    <row r="446" spans="1:9" s="18" customFormat="1">
      <c r="A446" s="20">
        <v>2</v>
      </c>
      <c r="B446" s="20" t="s">
        <v>627</v>
      </c>
      <c r="C446" s="19">
        <v>40.14</v>
      </c>
      <c r="D446" s="18" t="s">
        <v>1592</v>
      </c>
      <c r="E446" s="18" t="s">
        <v>1208</v>
      </c>
      <c r="I446" s="20"/>
    </row>
    <row r="447" spans="1:9" s="18" customFormat="1">
      <c r="A447" s="20">
        <v>3</v>
      </c>
      <c r="B447" s="20" t="s">
        <v>161</v>
      </c>
      <c r="C447" s="19">
        <v>40.020000000000003</v>
      </c>
      <c r="D447" s="18" t="s">
        <v>1592</v>
      </c>
      <c r="E447" s="18" t="s">
        <v>1208</v>
      </c>
      <c r="I447" s="20"/>
    </row>
    <row r="448" spans="1:9" s="18" customFormat="1">
      <c r="A448" s="20">
        <v>4</v>
      </c>
      <c r="B448" s="20" t="s">
        <v>285</v>
      </c>
      <c r="C448" s="19">
        <v>38.06</v>
      </c>
      <c r="D448" s="18" t="s">
        <v>1594</v>
      </c>
      <c r="E448" s="18" t="s">
        <v>1208</v>
      </c>
      <c r="I448" s="20"/>
    </row>
    <row r="449" spans="1:9" s="18" customFormat="1">
      <c r="A449" s="20">
        <v>5</v>
      </c>
      <c r="B449" s="20" t="s">
        <v>4</v>
      </c>
      <c r="C449" s="19">
        <v>36.85</v>
      </c>
      <c r="D449" s="18" t="s">
        <v>1523</v>
      </c>
      <c r="E449" s="18" t="s">
        <v>1233</v>
      </c>
      <c r="I449" s="20"/>
    </row>
    <row r="450" spans="1:9" s="18" customFormat="1">
      <c r="A450" s="20">
        <v>6</v>
      </c>
      <c r="B450" s="20" t="s">
        <v>33</v>
      </c>
      <c r="C450" s="19">
        <v>35.979999999999997</v>
      </c>
      <c r="D450" s="18" t="s">
        <v>1592</v>
      </c>
      <c r="E450" s="18" t="s">
        <v>1208</v>
      </c>
      <c r="G450" s="19"/>
      <c r="H450" s="19"/>
      <c r="I450" s="20"/>
    </row>
    <row r="451" spans="1:9" s="18" customFormat="1">
      <c r="A451" s="20">
        <v>7</v>
      </c>
      <c r="B451" s="20" t="s">
        <v>953</v>
      </c>
      <c r="C451" s="19">
        <v>31.08</v>
      </c>
      <c r="D451" s="18" t="s">
        <v>1592</v>
      </c>
      <c r="E451" s="18" t="s">
        <v>1208</v>
      </c>
      <c r="G451" s="19"/>
      <c r="H451" s="19"/>
      <c r="I451" s="20"/>
    </row>
    <row r="452" spans="1:9" s="18" customFormat="1">
      <c r="A452" s="20">
        <v>8</v>
      </c>
      <c r="B452" s="20" t="s">
        <v>756</v>
      </c>
      <c r="C452" s="19">
        <v>31.06</v>
      </c>
      <c r="D452" s="18" t="s">
        <v>1594</v>
      </c>
      <c r="E452" s="18" t="s">
        <v>1208</v>
      </c>
      <c r="G452" s="19"/>
      <c r="H452" s="19"/>
      <c r="I452" s="20"/>
    </row>
    <row r="453" spans="1:9" s="18" customFormat="1">
      <c r="A453" s="20">
        <v>9</v>
      </c>
      <c r="B453" s="20" t="s">
        <v>347</v>
      </c>
      <c r="C453" s="19">
        <v>30.48</v>
      </c>
      <c r="D453" s="18" t="s">
        <v>1592</v>
      </c>
      <c r="E453" s="18" t="s">
        <v>1208</v>
      </c>
      <c r="G453" s="19"/>
      <c r="H453" s="19"/>
      <c r="I453" s="20"/>
    </row>
    <row r="454" spans="1:9" s="18" customFormat="1">
      <c r="A454" s="20">
        <v>10</v>
      </c>
      <c r="B454" s="20" t="s">
        <v>327</v>
      </c>
      <c r="C454" s="19">
        <v>30.22</v>
      </c>
      <c r="D454" s="18" t="s">
        <v>1592</v>
      </c>
      <c r="E454" s="18" t="s">
        <v>1208</v>
      </c>
      <c r="G454" s="19"/>
      <c r="H454" s="19"/>
      <c r="I454" s="20"/>
    </row>
    <row r="455" spans="1:9" s="18" customFormat="1">
      <c r="A455" s="20">
        <v>11</v>
      </c>
      <c r="B455" s="20" t="s">
        <v>448</v>
      </c>
      <c r="C455" s="19">
        <v>25.06</v>
      </c>
      <c r="D455" s="18" t="s">
        <v>1592</v>
      </c>
      <c r="E455" s="18" t="s">
        <v>1208</v>
      </c>
      <c r="G455" s="19"/>
      <c r="H455" s="19"/>
      <c r="I455" s="20"/>
    </row>
    <row r="456" spans="1:9" s="18" customFormat="1">
      <c r="A456" s="20">
        <v>12</v>
      </c>
      <c r="B456" s="20" t="s">
        <v>1590</v>
      </c>
      <c r="C456" s="19">
        <v>23.94</v>
      </c>
      <c r="D456" s="18" t="s">
        <v>1592</v>
      </c>
      <c r="E456" s="18" t="s">
        <v>1208</v>
      </c>
      <c r="G456" s="19"/>
      <c r="H456" s="19"/>
      <c r="I456" s="20"/>
    </row>
    <row r="457" spans="1:9" s="18" customFormat="1">
      <c r="A457" s="20">
        <v>13</v>
      </c>
      <c r="B457" s="20" t="s">
        <v>286</v>
      </c>
      <c r="C457" s="19">
        <v>23.26</v>
      </c>
      <c r="D457" s="18" t="s">
        <v>1523</v>
      </c>
      <c r="E457" s="18" t="s">
        <v>1208</v>
      </c>
      <c r="G457" s="19"/>
      <c r="H457" s="19"/>
      <c r="I457" s="20"/>
    </row>
    <row r="458" spans="1:9" s="18" customFormat="1">
      <c r="A458" s="20">
        <v>14</v>
      </c>
      <c r="B458" s="20" t="s">
        <v>1591</v>
      </c>
      <c r="C458" s="19">
        <v>23.16</v>
      </c>
      <c r="D458" s="18" t="s">
        <v>1592</v>
      </c>
      <c r="E458" s="18" t="s">
        <v>1208</v>
      </c>
      <c r="G458" s="19"/>
      <c r="H458" s="19"/>
      <c r="I458" s="20"/>
    </row>
    <row r="459" spans="1:9" s="18" customFormat="1">
      <c r="A459" s="20">
        <v>15</v>
      </c>
      <c r="B459" s="20" t="s">
        <v>1589</v>
      </c>
      <c r="C459" s="19">
        <v>21.5</v>
      </c>
      <c r="D459" s="18" t="s">
        <v>1592</v>
      </c>
      <c r="E459" s="18" t="s">
        <v>1208</v>
      </c>
      <c r="G459" s="19"/>
      <c r="H459" s="19"/>
      <c r="I459" s="20"/>
    </row>
    <row r="460" spans="1:9" s="18" customFormat="1">
      <c r="A460" s="20"/>
      <c r="B460" s="20" t="s">
        <v>475</v>
      </c>
      <c r="C460" s="19"/>
      <c r="I460" s="20"/>
    </row>
    <row r="461" spans="1:9" s="18" customFormat="1">
      <c r="A461" s="18" t="s">
        <v>27</v>
      </c>
      <c r="C461" s="19"/>
      <c r="I461" s="20"/>
    </row>
    <row r="462" spans="1:9" s="18" customFormat="1">
      <c r="A462" s="20">
        <v>1</v>
      </c>
      <c r="B462" s="20" t="s">
        <v>1094</v>
      </c>
      <c r="C462" s="19">
        <v>23.44</v>
      </c>
      <c r="D462" s="18" t="s">
        <v>1592</v>
      </c>
      <c r="E462" s="18" t="s">
        <v>1208</v>
      </c>
      <c r="I462" s="20"/>
    </row>
    <row r="463" spans="1:9" s="18" customFormat="1">
      <c r="A463" s="20">
        <v>2</v>
      </c>
      <c r="B463" s="20" t="s">
        <v>193</v>
      </c>
      <c r="C463" s="19">
        <v>20.5</v>
      </c>
      <c r="D463" s="18" t="s">
        <v>1592</v>
      </c>
      <c r="E463" s="18" t="s">
        <v>1208</v>
      </c>
      <c r="I463" s="20"/>
    </row>
    <row r="464" spans="1:9" s="18" customFormat="1">
      <c r="A464" s="20">
        <v>3</v>
      </c>
      <c r="B464" s="20" t="s">
        <v>1373</v>
      </c>
      <c r="C464" s="19">
        <v>15.86</v>
      </c>
      <c r="D464" s="18" t="s">
        <v>1523</v>
      </c>
      <c r="E464" s="18" t="s">
        <v>1208</v>
      </c>
      <c r="I464" s="20"/>
    </row>
    <row r="465" spans="1:9" s="18" customFormat="1">
      <c r="B465" s="20" t="s">
        <v>475</v>
      </c>
      <c r="C465" s="19"/>
      <c r="I465" s="20"/>
    </row>
    <row r="466" spans="1:9" s="18" customFormat="1">
      <c r="B466" s="42" t="s">
        <v>1614</v>
      </c>
      <c r="C466" s="86" t="s">
        <v>544</v>
      </c>
      <c r="I466" s="20"/>
    </row>
    <row r="467" spans="1:9" s="18" customFormat="1">
      <c r="A467" s="20" t="s">
        <v>0</v>
      </c>
      <c r="D467" s="18" t="s">
        <v>1543</v>
      </c>
      <c r="E467" s="2">
        <f>SUM(C468:C469)/2</f>
        <v>73.295000000000002</v>
      </c>
      <c r="I467" s="20"/>
    </row>
    <row r="468" spans="1:9" s="18" customFormat="1">
      <c r="A468" s="18">
        <v>1</v>
      </c>
      <c r="B468" s="21" t="s">
        <v>1095</v>
      </c>
      <c r="C468" s="41">
        <v>85.25</v>
      </c>
      <c r="I468" s="20"/>
    </row>
    <row r="469" spans="1:9" s="18" customFormat="1">
      <c r="A469" s="18">
        <v>2</v>
      </c>
      <c r="B469" s="21" t="s">
        <v>347</v>
      </c>
      <c r="C469" s="41">
        <v>61.34</v>
      </c>
      <c r="I469" s="20"/>
    </row>
    <row r="470" spans="1:9" s="18" customFormat="1">
      <c r="B470" s="20" t="s">
        <v>475</v>
      </c>
      <c r="C470" s="19"/>
      <c r="I470" s="20"/>
    </row>
    <row r="471" spans="1:9" s="18" customFormat="1">
      <c r="A471" s="18" t="s">
        <v>27</v>
      </c>
      <c r="C471" s="19"/>
      <c r="I471" s="20"/>
    </row>
    <row r="472" spans="1:9" s="18" customFormat="1">
      <c r="C472" s="19"/>
      <c r="G472" s="19"/>
      <c r="H472" s="19"/>
      <c r="I472" s="20"/>
    </row>
    <row r="473" spans="1:9" s="18" customFormat="1">
      <c r="C473" s="19"/>
      <c r="G473" s="19"/>
      <c r="H473" s="19"/>
      <c r="I473" s="20"/>
    </row>
    <row r="474" spans="1:9" s="18" customFormat="1">
      <c r="C474" s="19"/>
      <c r="G474" s="19"/>
      <c r="H474" s="19"/>
      <c r="I474" s="20"/>
    </row>
    <row r="475" spans="1:9" s="18" customFormat="1">
      <c r="C475" s="19"/>
      <c r="G475" s="19"/>
      <c r="H475" s="19"/>
      <c r="I475" s="20"/>
    </row>
    <row r="476" spans="1:9" s="18" customFormat="1">
      <c r="C476" s="19"/>
      <c r="G476" s="19"/>
      <c r="H476" s="19"/>
      <c r="I476" s="20"/>
    </row>
    <row r="477" spans="1:9" s="18" customFormat="1">
      <c r="C477" s="19"/>
      <c r="G477" s="19"/>
      <c r="H477" s="19"/>
      <c r="I477" s="20"/>
    </row>
    <row r="478" spans="1:9" s="18" customFormat="1">
      <c r="C478" s="19"/>
      <c r="G478" s="19"/>
      <c r="H478" s="19"/>
      <c r="I478" s="20"/>
    </row>
    <row r="479" spans="1:9" s="18" customFormat="1">
      <c r="C479" s="19"/>
      <c r="G479" s="19"/>
      <c r="H479" s="19"/>
      <c r="I479" s="20"/>
    </row>
    <row r="480" spans="1:9" s="18" customFormat="1">
      <c r="C480" s="19"/>
      <c r="G480" s="19"/>
      <c r="H480" s="19"/>
      <c r="I480" s="20"/>
    </row>
    <row r="481" spans="3:9" s="18" customFormat="1">
      <c r="C481" s="19"/>
      <c r="G481" s="19"/>
      <c r="H481" s="19"/>
      <c r="I481" s="20"/>
    </row>
    <row r="482" spans="3:9" s="18" customFormat="1">
      <c r="C482" s="19"/>
      <c r="G482" s="19"/>
      <c r="H482" s="19"/>
      <c r="I482" s="20"/>
    </row>
    <row r="483" spans="3:9" s="18" customFormat="1">
      <c r="C483" s="19"/>
      <c r="G483" s="19"/>
      <c r="H483" s="19"/>
      <c r="I483" s="20"/>
    </row>
    <row r="484" spans="3:9" s="18" customFormat="1">
      <c r="C484" s="19"/>
      <c r="G484" s="19"/>
      <c r="H484" s="19"/>
      <c r="I484" s="20"/>
    </row>
    <row r="485" spans="3:9" s="18" customFormat="1">
      <c r="C485" s="19"/>
      <c r="G485" s="19"/>
      <c r="H485" s="19"/>
      <c r="I485" s="20"/>
    </row>
    <row r="486" spans="3:9" s="18" customFormat="1">
      <c r="C486" s="19"/>
      <c r="G486" s="19"/>
      <c r="H486" s="19"/>
      <c r="I486" s="20"/>
    </row>
    <row r="487" spans="3:9" s="18" customFormat="1">
      <c r="C487" s="19"/>
      <c r="G487" s="19"/>
      <c r="H487" s="19"/>
      <c r="I487" s="20"/>
    </row>
    <row r="488" spans="3:9" s="18" customFormat="1">
      <c r="C488" s="19"/>
      <c r="G488" s="19"/>
      <c r="H488" s="19"/>
      <c r="I488" s="20"/>
    </row>
    <row r="489" spans="3:9" s="18" customFormat="1">
      <c r="C489" s="19"/>
      <c r="G489" s="19"/>
      <c r="H489" s="19"/>
      <c r="I489" s="20"/>
    </row>
    <row r="490" spans="3:9" s="18" customFormat="1">
      <c r="C490" s="19"/>
      <c r="G490" s="19"/>
      <c r="H490" s="19"/>
      <c r="I490" s="20"/>
    </row>
    <row r="491" spans="3:9" s="18" customFormat="1">
      <c r="C491" s="19"/>
      <c r="G491" s="19"/>
      <c r="H491" s="19"/>
      <c r="I491" s="20"/>
    </row>
    <row r="492" spans="3:9" s="18" customFormat="1">
      <c r="C492" s="19"/>
      <c r="G492" s="19"/>
      <c r="H492" s="19"/>
      <c r="I492" s="20"/>
    </row>
    <row r="493" spans="3:9" s="18" customFormat="1">
      <c r="C493" s="19"/>
      <c r="G493" s="19"/>
      <c r="H493" s="19"/>
      <c r="I493" s="20"/>
    </row>
    <row r="494" spans="3:9" s="18" customFormat="1">
      <c r="C494" s="19"/>
      <c r="G494" s="19"/>
      <c r="H494" s="19"/>
      <c r="I494" s="20"/>
    </row>
    <row r="495" spans="3:9" s="18" customFormat="1">
      <c r="C495" s="19"/>
      <c r="G495" s="19"/>
      <c r="H495" s="19"/>
      <c r="I495" s="20"/>
    </row>
    <row r="496" spans="3:9" s="18" customFormat="1">
      <c r="C496" s="19"/>
      <c r="G496" s="19"/>
      <c r="H496" s="19"/>
      <c r="I496" s="20"/>
    </row>
    <row r="497" spans="1:9" s="18" customFormat="1">
      <c r="C497" s="19"/>
      <c r="G497" s="19"/>
      <c r="H497" s="19"/>
      <c r="I497" s="20"/>
    </row>
    <row r="498" spans="1:9" s="18" customFormat="1">
      <c r="C498" s="19"/>
      <c r="G498" s="19"/>
      <c r="H498" s="19"/>
      <c r="I498" s="20"/>
    </row>
    <row r="499" spans="1:9" s="18" customFormat="1">
      <c r="C499" s="19"/>
      <c r="G499" s="19"/>
      <c r="H499" s="19"/>
      <c r="I499" s="20"/>
    </row>
    <row r="500" spans="1:9" s="18" customFormat="1">
      <c r="C500" s="19"/>
      <c r="G500" s="19"/>
      <c r="H500" s="19"/>
      <c r="I500" s="20"/>
    </row>
    <row r="501" spans="1:9" s="18" customFormat="1">
      <c r="C501" s="19"/>
      <c r="G501" s="19"/>
      <c r="H501" s="19"/>
      <c r="I501" s="20"/>
    </row>
    <row r="502" spans="1:9" s="18" customFormat="1">
      <c r="C502" s="19"/>
      <c r="G502" s="19"/>
      <c r="H502" s="19"/>
      <c r="I502" s="20"/>
    </row>
    <row r="503" spans="1:9" s="18" customFormat="1">
      <c r="C503" s="19"/>
      <c r="G503" s="19"/>
      <c r="H503" s="19"/>
      <c r="I503" s="20"/>
    </row>
    <row r="504" spans="1:9" s="18" customFormat="1">
      <c r="C504" s="19"/>
      <c r="G504" s="19"/>
      <c r="H504" s="19"/>
      <c r="I504" s="20"/>
    </row>
    <row r="505" spans="1:9" s="18" customFormat="1">
      <c r="C505" s="19"/>
      <c r="G505" s="19"/>
      <c r="H505" s="19"/>
      <c r="I505" s="20"/>
    </row>
    <row r="506" spans="1:9">
      <c r="A506" s="18"/>
      <c r="B506" s="18"/>
      <c r="C506" s="19"/>
      <c r="D506" s="18"/>
      <c r="E506" s="18"/>
    </row>
    <row r="507" spans="1:9" s="18" customFormat="1">
      <c r="C507" s="19"/>
      <c r="G507" s="19"/>
      <c r="H507" s="19"/>
      <c r="I507" s="20"/>
    </row>
    <row r="508" spans="1:9" s="18" customFormat="1">
      <c r="C508" s="19"/>
      <c r="G508" s="19"/>
      <c r="H508" s="19"/>
      <c r="I508" s="20"/>
    </row>
    <row r="509" spans="1:9" s="18" customFormat="1">
      <c r="C509" s="19"/>
      <c r="G509" s="19"/>
      <c r="H509" s="19"/>
      <c r="I509" s="20"/>
    </row>
    <row r="510" spans="1:9" s="18" customFormat="1">
      <c r="C510" s="19"/>
      <c r="G510" s="19"/>
      <c r="H510" s="19"/>
      <c r="I510" s="20"/>
    </row>
    <row r="511" spans="1:9" s="18" customFormat="1">
      <c r="C511" s="19"/>
      <c r="G511" s="19"/>
      <c r="H511" s="19"/>
      <c r="I511" s="20"/>
    </row>
    <row r="512" spans="1:9">
      <c r="A512" s="18"/>
      <c r="B512" s="18"/>
      <c r="C512" s="19"/>
      <c r="D512" s="18"/>
      <c r="E512" s="18"/>
    </row>
    <row r="513" spans="1:9" s="18" customFormat="1">
      <c r="C513" s="19"/>
      <c r="G513" s="19"/>
      <c r="H513" s="19"/>
      <c r="I513" s="20"/>
    </row>
    <row r="514" spans="1:9" s="18" customFormat="1">
      <c r="C514" s="19"/>
      <c r="G514" s="19"/>
      <c r="H514" s="19"/>
      <c r="I514" s="20"/>
    </row>
    <row r="516" spans="1:9">
      <c r="A516" s="18"/>
      <c r="B516" s="18"/>
      <c r="C516" s="19"/>
      <c r="D516" s="18"/>
      <c r="E516" s="18"/>
    </row>
    <row r="517" spans="1:9">
      <c r="A517" s="18"/>
      <c r="B517" s="18"/>
      <c r="C517" s="19"/>
      <c r="D517" s="18"/>
      <c r="E517" s="18"/>
    </row>
    <row r="518" spans="1:9">
      <c r="A518" s="18"/>
      <c r="B518" s="18"/>
      <c r="C518" s="19"/>
      <c r="D518" s="18"/>
      <c r="E518" s="18"/>
    </row>
    <row r="519" spans="1:9" s="18" customFormat="1">
      <c r="C519" s="19"/>
      <c r="G519" s="19"/>
      <c r="H519" s="19"/>
      <c r="I519" s="20"/>
    </row>
    <row r="520" spans="1:9" s="18" customFormat="1">
      <c r="C520" s="19"/>
      <c r="G520" s="19"/>
      <c r="H520" s="19"/>
      <c r="I520" s="20"/>
    </row>
    <row r="521" spans="1:9" s="18" customFormat="1">
      <c r="A521" s="20"/>
      <c r="B521" s="20"/>
      <c r="C521" s="44"/>
      <c r="D521"/>
      <c r="E521"/>
      <c r="G521" s="19"/>
      <c r="H521" s="19"/>
      <c r="I521" s="20"/>
    </row>
    <row r="522" spans="1:9" s="18" customFormat="1">
      <c r="C522" s="19"/>
      <c r="G522" s="19"/>
      <c r="H522" s="19"/>
      <c r="I522" s="20"/>
    </row>
    <row r="523" spans="1:9" s="18" customFormat="1">
      <c r="C523" s="19"/>
      <c r="G523" s="19"/>
      <c r="H523" s="19"/>
      <c r="I523" s="20"/>
    </row>
    <row r="524" spans="1:9" s="18" customFormat="1">
      <c r="A524" s="20"/>
      <c r="B524" s="20"/>
      <c r="C524" s="44"/>
      <c r="D524"/>
      <c r="E524"/>
      <c r="G524" s="19"/>
      <c r="H524" s="19"/>
      <c r="I524" s="20"/>
    </row>
    <row r="525" spans="1:9" s="18" customFormat="1">
      <c r="A525" s="20"/>
      <c r="B525" s="20"/>
      <c r="C525" s="44"/>
      <c r="D525"/>
      <c r="E525"/>
      <c r="G525" s="19"/>
      <c r="H525" s="19"/>
      <c r="I525" s="20"/>
    </row>
    <row r="526" spans="1:9" s="18" customFormat="1">
      <c r="A526" s="20"/>
      <c r="B526" s="20"/>
      <c r="C526" s="44"/>
      <c r="D526"/>
      <c r="E526"/>
      <c r="G526" s="19"/>
      <c r="H526" s="19"/>
      <c r="I526" s="20"/>
    </row>
    <row r="527" spans="1:9" s="18" customFormat="1">
      <c r="A527" s="20"/>
      <c r="B527" s="20"/>
      <c r="C527" s="44"/>
      <c r="D527"/>
      <c r="E527"/>
      <c r="G527" s="19"/>
      <c r="H527" s="19"/>
      <c r="I527" s="20"/>
    </row>
    <row r="528" spans="1:9" s="18" customFormat="1">
      <c r="C528" s="19"/>
      <c r="G528" s="19"/>
      <c r="H528" s="19"/>
      <c r="I528" s="20"/>
    </row>
    <row r="529" spans="3:9" s="18" customFormat="1">
      <c r="C529" s="19"/>
      <c r="G529" s="19"/>
      <c r="H529" s="19"/>
      <c r="I529" s="20"/>
    </row>
    <row r="530" spans="3:9" s="18" customFormat="1">
      <c r="C530" s="19"/>
      <c r="G530" s="19"/>
      <c r="H530" s="19"/>
      <c r="I530" s="20"/>
    </row>
    <row r="531" spans="3:9" s="18" customFormat="1">
      <c r="C531" s="19"/>
      <c r="G531" s="19"/>
      <c r="H531" s="19"/>
      <c r="I531" s="20"/>
    </row>
    <row r="532" spans="3:9" s="18" customFormat="1">
      <c r="C532" s="19"/>
      <c r="G532" s="19"/>
      <c r="H532" s="19"/>
      <c r="I532" s="20"/>
    </row>
    <row r="533" spans="3:9" s="18" customFormat="1">
      <c r="C533" s="19"/>
      <c r="G533" s="19"/>
      <c r="H533" s="19"/>
      <c r="I533" s="20"/>
    </row>
    <row r="534" spans="3:9" s="18" customFormat="1">
      <c r="C534" s="19"/>
      <c r="G534" s="19"/>
      <c r="H534" s="19"/>
      <c r="I534" s="20"/>
    </row>
    <row r="535" spans="3:9" s="18" customFormat="1">
      <c r="C535" s="19"/>
      <c r="G535" s="19"/>
      <c r="H535" s="19"/>
      <c r="I535" s="20"/>
    </row>
    <row r="536" spans="3:9" s="18" customFormat="1">
      <c r="C536" s="19"/>
      <c r="G536" s="19"/>
      <c r="H536" s="19"/>
      <c r="I536" s="20"/>
    </row>
    <row r="537" spans="3:9" s="18" customFormat="1">
      <c r="C537" s="19"/>
      <c r="G537" s="19"/>
      <c r="H537" s="19"/>
      <c r="I537" s="20"/>
    </row>
    <row r="538" spans="3:9" s="18" customFormat="1">
      <c r="C538" s="19"/>
      <c r="G538" s="19"/>
      <c r="H538" s="19"/>
      <c r="I538" s="20"/>
    </row>
    <row r="539" spans="3:9" s="18" customFormat="1">
      <c r="C539" s="19"/>
      <c r="G539" s="19"/>
      <c r="H539" s="19"/>
      <c r="I539" s="20"/>
    </row>
    <row r="540" spans="3:9" s="18" customFormat="1">
      <c r="C540" s="19"/>
      <c r="G540" s="19"/>
      <c r="H540" s="19"/>
      <c r="I540" s="20"/>
    </row>
    <row r="541" spans="3:9" s="18" customFormat="1">
      <c r="C541" s="19"/>
      <c r="G541" s="19"/>
      <c r="H541" s="19"/>
      <c r="I541" s="20"/>
    </row>
    <row r="542" spans="3:9" s="18" customFormat="1">
      <c r="C542" s="19"/>
      <c r="G542" s="19"/>
      <c r="H542" s="19"/>
      <c r="I542" s="20"/>
    </row>
    <row r="543" spans="3:9" s="18" customFormat="1">
      <c r="C543" s="19"/>
      <c r="G543" s="19"/>
      <c r="H543" s="19"/>
      <c r="I543" s="20"/>
    </row>
    <row r="544" spans="3:9" s="18" customFormat="1">
      <c r="C544" s="19"/>
      <c r="G544" s="19"/>
      <c r="H544" s="19"/>
      <c r="I544" s="20"/>
    </row>
    <row r="545" spans="1:9" s="18" customFormat="1">
      <c r="C545" s="19"/>
      <c r="G545" s="19"/>
      <c r="H545" s="19"/>
      <c r="I545" s="20"/>
    </row>
    <row r="546" spans="1:9" s="18" customFormat="1">
      <c r="C546" s="19"/>
      <c r="G546" s="19"/>
      <c r="H546" s="19"/>
      <c r="I546" s="20"/>
    </row>
    <row r="547" spans="1:9" s="18" customFormat="1">
      <c r="C547" s="19"/>
      <c r="G547" s="19"/>
      <c r="H547" s="19"/>
      <c r="I547" s="20"/>
    </row>
    <row r="548" spans="1:9" s="18" customFormat="1">
      <c r="C548" s="19"/>
      <c r="G548" s="19"/>
      <c r="H548" s="19"/>
      <c r="I548" s="20"/>
    </row>
    <row r="549" spans="1:9" s="18" customFormat="1">
      <c r="C549" s="19"/>
      <c r="G549" s="19"/>
      <c r="H549" s="19"/>
      <c r="I549" s="20"/>
    </row>
    <row r="550" spans="1:9" s="18" customFormat="1">
      <c r="C550" s="19"/>
      <c r="G550" s="19"/>
      <c r="H550" s="19"/>
      <c r="I550" s="20"/>
    </row>
    <row r="551" spans="1:9" s="18" customFormat="1">
      <c r="C551" s="19"/>
      <c r="G551" s="19"/>
      <c r="H551" s="19"/>
      <c r="I551" s="20"/>
    </row>
    <row r="552" spans="1:9" s="18" customFormat="1">
      <c r="C552" s="19"/>
      <c r="G552" s="19"/>
      <c r="H552" s="19"/>
      <c r="I552" s="20"/>
    </row>
    <row r="553" spans="1:9" s="18" customFormat="1">
      <c r="C553" s="19"/>
      <c r="G553" s="19"/>
      <c r="H553" s="19"/>
      <c r="I553" s="20"/>
    </row>
    <row r="554" spans="1:9" s="18" customFormat="1">
      <c r="C554" s="19"/>
      <c r="G554" s="19"/>
      <c r="H554" s="19"/>
      <c r="I554" s="20"/>
    </row>
    <row r="555" spans="1:9" s="18" customFormat="1">
      <c r="C555" s="19"/>
      <c r="G555" s="19"/>
      <c r="H555" s="19"/>
      <c r="I555" s="20"/>
    </row>
    <row r="556" spans="1:9" s="18" customFormat="1">
      <c r="C556" s="19"/>
      <c r="G556" s="19"/>
      <c r="H556" s="19"/>
      <c r="I556" s="20"/>
    </row>
    <row r="557" spans="1:9" s="18" customFormat="1">
      <c r="C557" s="19"/>
      <c r="G557" s="19"/>
      <c r="H557" s="19"/>
      <c r="I557" s="20"/>
    </row>
    <row r="558" spans="1:9" s="18" customFormat="1">
      <c r="C558" s="19"/>
      <c r="G558" s="19"/>
      <c r="H558" s="19"/>
      <c r="I558" s="20"/>
    </row>
    <row r="559" spans="1:9" s="18" customFormat="1">
      <c r="C559" s="19"/>
      <c r="G559" s="19"/>
      <c r="H559" s="19"/>
      <c r="I559" s="20"/>
    </row>
    <row r="560" spans="1:9">
      <c r="A560" s="18"/>
      <c r="B560" s="18"/>
      <c r="C560" s="19"/>
      <c r="D560" s="18"/>
      <c r="E560" s="18"/>
    </row>
    <row r="561" spans="1:9">
      <c r="A561" s="18"/>
      <c r="B561" s="18"/>
      <c r="C561" s="19"/>
      <c r="D561" s="18"/>
      <c r="E561" s="18"/>
    </row>
    <row r="562" spans="1:9">
      <c r="A562" s="18"/>
      <c r="B562" s="18"/>
      <c r="C562" s="19"/>
      <c r="D562" s="18"/>
      <c r="E562" s="18"/>
    </row>
    <row r="563" spans="1:9" s="18" customFormat="1">
      <c r="C563" s="19"/>
      <c r="G563" s="19"/>
      <c r="H563" s="19"/>
      <c r="I563" s="20"/>
    </row>
    <row r="564" spans="1:9" s="18" customFormat="1">
      <c r="C564" s="19"/>
      <c r="G564" s="19"/>
      <c r="H564" s="19"/>
      <c r="I564" s="20"/>
    </row>
    <row r="565" spans="1:9" s="18" customFormat="1">
      <c r="C565" s="19"/>
      <c r="G565" s="19"/>
      <c r="H565" s="19"/>
      <c r="I565" s="20"/>
    </row>
    <row r="566" spans="1:9" s="18" customFormat="1">
      <c r="C566" s="19"/>
      <c r="G566" s="19"/>
      <c r="H566" s="19"/>
      <c r="I566" s="20"/>
    </row>
    <row r="567" spans="1:9" s="18" customFormat="1">
      <c r="C567" s="19"/>
      <c r="G567" s="19"/>
      <c r="H567" s="19"/>
      <c r="I567" s="20"/>
    </row>
    <row r="568" spans="1:9" s="18" customFormat="1">
      <c r="C568" s="19"/>
      <c r="H568"/>
      <c r="I568" s="20"/>
    </row>
    <row r="569" spans="1:9" s="18" customFormat="1">
      <c r="A569" s="20"/>
      <c r="B569" s="20"/>
      <c r="C569" s="44"/>
      <c r="D569"/>
      <c r="E569"/>
      <c r="H569"/>
      <c r="I569" s="20"/>
    </row>
    <row r="570" spans="1:9" s="18" customFormat="1">
      <c r="A570" s="20"/>
      <c r="B570" s="20"/>
      <c r="C570" s="44"/>
      <c r="D570"/>
      <c r="E570"/>
      <c r="G570"/>
      <c r="H570"/>
      <c r="I570" s="20"/>
    </row>
    <row r="571" spans="1:9" s="18" customFormat="1">
      <c r="A571" s="20"/>
      <c r="B571" s="20"/>
      <c r="C571" s="44"/>
      <c r="D571"/>
      <c r="E571"/>
      <c r="I571" s="20"/>
    </row>
    <row r="572" spans="1:9" s="18" customFormat="1">
      <c r="C572" s="19"/>
      <c r="I572" s="20"/>
    </row>
    <row r="573" spans="1:9" s="18" customFormat="1">
      <c r="C573" s="19"/>
      <c r="I573" s="20"/>
    </row>
    <row r="574" spans="1:9" s="18" customFormat="1">
      <c r="C574" s="19"/>
      <c r="I574" s="20"/>
    </row>
    <row r="575" spans="1:9" s="18" customFormat="1">
      <c r="C575" s="19"/>
      <c r="I575" s="20"/>
    </row>
    <row r="576" spans="1:9" s="18" customFormat="1">
      <c r="C576" s="19"/>
      <c r="I576" s="20"/>
    </row>
    <row r="577" spans="1:9" s="18" customFormat="1">
      <c r="C577" s="19"/>
      <c r="G577" s="19"/>
      <c r="H577" s="19"/>
      <c r="I577" s="20"/>
    </row>
    <row r="578" spans="1:9" s="18" customFormat="1">
      <c r="C578" s="19"/>
      <c r="G578" s="19"/>
      <c r="H578" s="19"/>
      <c r="I578" s="20"/>
    </row>
    <row r="579" spans="1:9" s="18" customFormat="1">
      <c r="C579" s="19"/>
      <c r="G579" s="19"/>
      <c r="H579" s="19"/>
      <c r="I579" s="20"/>
    </row>
    <row r="580" spans="1:9" s="18" customFormat="1">
      <c r="C580" s="19"/>
      <c r="G580" s="19"/>
      <c r="H580" s="19"/>
      <c r="I580" s="20"/>
    </row>
    <row r="581" spans="1:9" s="18" customFormat="1">
      <c r="C581" s="19"/>
      <c r="G581" s="19"/>
      <c r="H581" s="19"/>
      <c r="I581" s="20"/>
    </row>
    <row r="582" spans="1:9" s="18" customFormat="1">
      <c r="C582" s="19"/>
      <c r="G582" s="19"/>
      <c r="H582" s="19"/>
      <c r="I582" s="20"/>
    </row>
    <row r="583" spans="1:9" s="18" customFormat="1">
      <c r="C583" s="19"/>
      <c r="G583" s="19"/>
      <c r="H583" s="19"/>
      <c r="I583" s="20"/>
    </row>
    <row r="584" spans="1:9" s="18" customFormat="1">
      <c r="C584" s="19"/>
      <c r="G584" s="19"/>
      <c r="H584" s="19"/>
      <c r="I584" s="20"/>
    </row>
    <row r="585" spans="1:9" s="18" customFormat="1">
      <c r="C585" s="19"/>
      <c r="G585" s="19"/>
      <c r="H585" s="19"/>
      <c r="I585" s="20"/>
    </row>
    <row r="586" spans="1:9" s="18" customFormat="1">
      <c r="C586" s="19"/>
      <c r="G586" s="19"/>
      <c r="H586" s="19"/>
      <c r="I586" s="20"/>
    </row>
    <row r="587" spans="1:9" s="18" customFormat="1">
      <c r="C587" s="19"/>
      <c r="G587" s="19"/>
      <c r="H587" s="19"/>
      <c r="I587" s="20"/>
    </row>
    <row r="588" spans="1:9">
      <c r="A588" s="18"/>
      <c r="B588" s="18"/>
      <c r="C588" s="19"/>
      <c r="D588" s="18"/>
      <c r="E588" s="18"/>
    </row>
    <row r="589" spans="1:9">
      <c r="A589" s="18"/>
      <c r="B589" s="18"/>
      <c r="C589" s="19"/>
      <c r="D589" s="18"/>
      <c r="E589" s="18"/>
    </row>
    <row r="590" spans="1:9">
      <c r="A590" s="18"/>
      <c r="B590" s="18"/>
      <c r="C590" s="19"/>
      <c r="D590" s="18"/>
      <c r="E590" s="18"/>
    </row>
    <row r="591" spans="1:9" s="18" customFormat="1">
      <c r="C591" s="19"/>
      <c r="G591" s="19"/>
      <c r="H591" s="19"/>
      <c r="I591" s="20"/>
    </row>
    <row r="592" spans="1:9" s="18" customFormat="1">
      <c r="C592" s="19"/>
      <c r="G592" s="19"/>
      <c r="H592" s="19"/>
      <c r="I592" s="20"/>
    </row>
    <row r="593" spans="1:9" s="18" customFormat="1">
      <c r="C593" s="19"/>
      <c r="G593" s="19"/>
      <c r="H593" s="19"/>
      <c r="I593" s="20"/>
    </row>
    <row r="594" spans="1:9" s="18" customFormat="1">
      <c r="C594" s="19"/>
      <c r="G594" s="19"/>
      <c r="H594" s="19"/>
      <c r="I594" s="20"/>
    </row>
    <row r="595" spans="1:9" s="18" customFormat="1">
      <c r="C595" s="19"/>
      <c r="G595" s="19"/>
      <c r="H595" s="19"/>
      <c r="I595" s="20"/>
    </row>
    <row r="596" spans="1:9" s="18" customFormat="1">
      <c r="C596" s="19"/>
      <c r="G596" s="19"/>
      <c r="H596" s="19"/>
      <c r="I596" s="20"/>
    </row>
    <row r="597" spans="1:9" s="18" customFormat="1">
      <c r="A597" s="20"/>
      <c r="B597" s="20"/>
      <c r="C597" s="44"/>
      <c r="D597"/>
      <c r="E597"/>
      <c r="G597" s="19"/>
      <c r="H597" s="19"/>
      <c r="I597" s="20"/>
    </row>
    <row r="598" spans="1:9" s="18" customFormat="1">
      <c r="A598" s="20"/>
      <c r="B598" s="20"/>
      <c r="C598" s="44"/>
      <c r="D598"/>
      <c r="E598"/>
      <c r="G598" s="19"/>
      <c r="H598" s="19"/>
      <c r="I598" s="20"/>
    </row>
    <row r="599" spans="1:9" s="18" customFormat="1">
      <c r="A599" s="20"/>
      <c r="B599" s="20"/>
      <c r="C599" s="44"/>
      <c r="D599"/>
      <c r="E599"/>
      <c r="G599" s="19"/>
      <c r="H599" s="19"/>
      <c r="I599" s="20"/>
    </row>
    <row r="600" spans="1:9" s="18" customFormat="1">
      <c r="C600" s="19"/>
      <c r="G600" s="19"/>
      <c r="H600" s="19"/>
      <c r="I600" s="20"/>
    </row>
    <row r="601" spans="1:9" s="18" customFormat="1">
      <c r="C601" s="19"/>
      <c r="G601" s="19"/>
      <c r="H601" s="19"/>
      <c r="I601" s="20"/>
    </row>
    <row r="602" spans="1:9" s="18" customFormat="1">
      <c r="C602" s="19"/>
      <c r="G602" s="19"/>
      <c r="H602" s="19"/>
      <c r="I602" s="20"/>
    </row>
    <row r="603" spans="1:9" s="18" customFormat="1">
      <c r="C603" s="19"/>
      <c r="G603" s="19"/>
      <c r="H603" s="19"/>
      <c r="I603" s="20"/>
    </row>
    <row r="604" spans="1:9" s="18" customFormat="1">
      <c r="C604" s="19"/>
      <c r="G604" s="19"/>
      <c r="H604" s="19"/>
      <c r="I604" s="20"/>
    </row>
    <row r="605" spans="1:9" s="18" customFormat="1">
      <c r="C605" s="19"/>
      <c r="G605" s="19"/>
      <c r="H605" s="19"/>
      <c r="I605" s="20"/>
    </row>
    <row r="606" spans="1:9" s="18" customFormat="1">
      <c r="C606" s="19"/>
      <c r="G606" s="19"/>
      <c r="H606" s="19"/>
      <c r="I606" s="20"/>
    </row>
    <row r="607" spans="1:9" s="18" customFormat="1">
      <c r="C607" s="19"/>
      <c r="G607" s="19"/>
      <c r="H607" s="19"/>
      <c r="I607" s="20"/>
    </row>
    <row r="608" spans="1:9" s="18" customFormat="1">
      <c r="C608" s="19"/>
      <c r="G608" s="19"/>
      <c r="H608" s="19"/>
      <c r="I608" s="20"/>
    </row>
    <row r="609" spans="1:9" s="18" customFormat="1">
      <c r="C609" s="19"/>
      <c r="G609" s="19"/>
      <c r="H609" s="19"/>
      <c r="I609" s="20"/>
    </row>
    <row r="610" spans="1:9" s="18" customFormat="1">
      <c r="C610" s="19"/>
      <c r="G610" s="19"/>
      <c r="H610" s="19"/>
      <c r="I610" s="20"/>
    </row>
    <row r="611" spans="1:9" s="18" customFormat="1">
      <c r="C611" s="19"/>
      <c r="G611" s="19"/>
      <c r="H611" s="19"/>
      <c r="I611" s="20"/>
    </row>
    <row r="612" spans="1:9" s="18" customFormat="1">
      <c r="C612" s="19"/>
      <c r="G612" s="19"/>
      <c r="H612" s="19"/>
      <c r="I612" s="20"/>
    </row>
    <row r="613" spans="1:9" s="18" customFormat="1">
      <c r="C613" s="19"/>
      <c r="G613" s="19"/>
      <c r="H613" s="19"/>
      <c r="I613" s="20"/>
    </row>
    <row r="614" spans="1:9" s="18" customFormat="1">
      <c r="C614" s="19"/>
      <c r="G614" s="19"/>
      <c r="H614" s="19"/>
      <c r="I614" s="20"/>
    </row>
    <row r="615" spans="1:9" s="18" customFormat="1">
      <c r="C615" s="19"/>
      <c r="G615" s="19"/>
      <c r="H615" s="19"/>
      <c r="I615" s="20"/>
    </row>
    <row r="616" spans="1:9" s="18" customFormat="1">
      <c r="C616" s="19"/>
      <c r="G616" s="19"/>
      <c r="H616" s="19"/>
      <c r="I616" s="20"/>
    </row>
    <row r="617" spans="1:9" s="18" customFormat="1">
      <c r="C617" s="19"/>
      <c r="G617" s="19"/>
      <c r="H617" s="19"/>
      <c r="I617" s="20"/>
    </row>
    <row r="618" spans="1:9" s="18" customFormat="1">
      <c r="C618" s="19"/>
      <c r="G618" s="19"/>
      <c r="H618" s="19"/>
      <c r="I618" s="20"/>
    </row>
    <row r="619" spans="1:9" s="18" customFormat="1">
      <c r="C619" s="19"/>
      <c r="G619" s="19"/>
      <c r="H619" s="19"/>
      <c r="I619" s="20"/>
    </row>
    <row r="620" spans="1:9">
      <c r="A620" s="18"/>
      <c r="B620" s="18"/>
      <c r="C620" s="19"/>
      <c r="D620" s="18"/>
      <c r="E620" s="18"/>
    </row>
    <row r="621" spans="1:9">
      <c r="A621" s="18"/>
      <c r="B621" s="18"/>
      <c r="C621" s="19"/>
      <c r="D621" s="18"/>
      <c r="E621" s="18"/>
      <c r="G621"/>
      <c r="H621"/>
    </row>
    <row r="622" spans="1:9">
      <c r="A622" s="18"/>
      <c r="B622" s="18"/>
      <c r="C622" s="19"/>
      <c r="D622" s="18"/>
      <c r="E622" s="18"/>
      <c r="G622"/>
      <c r="H622"/>
    </row>
    <row r="623" spans="1:9">
      <c r="A623" s="18"/>
      <c r="B623" s="18"/>
      <c r="C623" s="19"/>
      <c r="D623" s="18"/>
      <c r="E623" s="18"/>
      <c r="G623"/>
      <c r="H623"/>
    </row>
    <row r="624" spans="1:9">
      <c r="A624" s="18"/>
      <c r="B624" s="18"/>
      <c r="C624" s="19"/>
      <c r="D624" s="18"/>
      <c r="E624" s="18"/>
      <c r="G624"/>
      <c r="H624"/>
    </row>
    <row r="625" spans="1:9">
      <c r="A625" s="18"/>
      <c r="B625" s="18"/>
      <c r="C625" s="19"/>
      <c r="D625" s="18"/>
      <c r="E625" s="18"/>
      <c r="G625"/>
      <c r="H625"/>
    </row>
    <row r="626" spans="1:9">
      <c r="A626" s="18"/>
      <c r="B626" s="18"/>
      <c r="C626" s="19"/>
      <c r="D626" s="18"/>
      <c r="E626" s="18"/>
    </row>
    <row r="627" spans="1:9">
      <c r="A627" s="18"/>
      <c r="B627" s="18"/>
      <c r="C627" s="19"/>
      <c r="D627" s="18"/>
      <c r="E627" s="18"/>
    </row>
    <row r="628" spans="1:9" s="18" customFormat="1">
      <c r="C628" s="19"/>
      <c r="G628" s="19"/>
      <c r="H628" s="19"/>
      <c r="I628" s="20"/>
    </row>
    <row r="629" spans="1:9" s="18" customFormat="1">
      <c r="A629" s="20"/>
      <c r="B629" s="20"/>
      <c r="C629" s="44"/>
      <c r="D629"/>
      <c r="E629"/>
      <c r="G629" s="19"/>
      <c r="H629" s="19"/>
      <c r="I629" s="20"/>
    </row>
    <row r="630" spans="1:9" s="18" customFormat="1">
      <c r="A630"/>
      <c r="B630"/>
      <c r="C630" s="19"/>
      <c r="D630"/>
      <c r="E630"/>
      <c r="G630" s="19"/>
      <c r="H630" s="19"/>
      <c r="I630" s="20"/>
    </row>
    <row r="631" spans="1:9" s="18" customFormat="1">
      <c r="A631"/>
      <c r="B631"/>
      <c r="C631" s="19"/>
      <c r="D631"/>
      <c r="E631"/>
      <c r="G631" s="19"/>
      <c r="H631" s="19"/>
      <c r="I631" s="20"/>
    </row>
    <row r="632" spans="1:9" s="18" customFormat="1">
      <c r="A632"/>
      <c r="B632"/>
      <c r="C632" s="19"/>
      <c r="D632"/>
      <c r="E632"/>
      <c r="G632" s="19"/>
      <c r="H632" s="19"/>
      <c r="I632" s="20"/>
    </row>
    <row r="633" spans="1:9" s="18" customFormat="1">
      <c r="A633"/>
      <c r="B633"/>
      <c r="C633" s="19"/>
      <c r="D633"/>
      <c r="E633"/>
      <c r="G633" s="19"/>
      <c r="H633" s="19"/>
      <c r="I633" s="20"/>
    </row>
    <row r="634" spans="1:9" s="18" customFormat="1">
      <c r="A634"/>
      <c r="B634"/>
      <c r="C634" s="19"/>
      <c r="D634"/>
      <c r="E634"/>
      <c r="G634" s="19"/>
      <c r="H634" s="19"/>
    </row>
    <row r="635" spans="1:9" s="18" customFormat="1">
      <c r="A635" s="20"/>
      <c r="B635" s="20"/>
      <c r="C635" s="44"/>
      <c r="D635"/>
      <c r="E635"/>
      <c r="G635" s="19"/>
      <c r="H635" s="19"/>
      <c r="I635" s="20"/>
    </row>
    <row r="636" spans="1:9" s="18" customFormat="1">
      <c r="A636" s="20"/>
      <c r="B636" s="20"/>
      <c r="C636" s="44"/>
      <c r="D636"/>
      <c r="E636"/>
      <c r="G636" s="19"/>
      <c r="H636" s="19"/>
      <c r="I636" s="20"/>
    </row>
    <row r="637" spans="1:9" s="18" customFormat="1">
      <c r="C637" s="19"/>
      <c r="G637" s="19"/>
      <c r="H637" s="19"/>
      <c r="I637" s="20"/>
    </row>
    <row r="638" spans="1:9" s="18" customFormat="1">
      <c r="C638" s="19"/>
      <c r="G638" s="19"/>
      <c r="H638" s="19"/>
      <c r="I638" s="20"/>
    </row>
    <row r="639" spans="1:9" s="18" customFormat="1">
      <c r="C639" s="19"/>
      <c r="G639" s="19"/>
      <c r="H639" s="19"/>
      <c r="I639" s="20"/>
    </row>
    <row r="640" spans="1:9" s="18" customFormat="1">
      <c r="C640" s="19"/>
      <c r="G640" s="19"/>
      <c r="H640" s="19"/>
      <c r="I640" s="20"/>
    </row>
    <row r="641" spans="3:9" s="18" customFormat="1">
      <c r="C641" s="19"/>
      <c r="G641" s="19"/>
      <c r="H641" s="19"/>
      <c r="I641" s="20"/>
    </row>
    <row r="642" spans="3:9" s="18" customFormat="1">
      <c r="C642" s="19"/>
      <c r="G642" s="19"/>
      <c r="H642" s="19"/>
      <c r="I642" s="20"/>
    </row>
    <row r="643" spans="3:9" s="18" customFormat="1">
      <c r="C643" s="19"/>
      <c r="G643" s="19"/>
      <c r="H643" s="19"/>
      <c r="I643" s="20"/>
    </row>
    <row r="644" spans="3:9" s="18" customFormat="1">
      <c r="C644" s="19"/>
      <c r="G644" s="19"/>
      <c r="H644" s="19"/>
      <c r="I644" s="20"/>
    </row>
    <row r="645" spans="3:9" s="18" customFormat="1">
      <c r="C645" s="19"/>
      <c r="G645" s="19"/>
      <c r="H645" s="19"/>
      <c r="I645" s="20"/>
    </row>
    <row r="646" spans="3:9" s="18" customFormat="1">
      <c r="C646" s="19"/>
      <c r="G646" s="19"/>
      <c r="H646" s="19"/>
      <c r="I646" s="20"/>
    </row>
    <row r="647" spans="3:9" s="18" customFormat="1">
      <c r="C647" s="19"/>
      <c r="G647" s="19"/>
      <c r="H647" s="19"/>
      <c r="I647" s="20"/>
    </row>
    <row r="648" spans="3:9" s="18" customFormat="1">
      <c r="C648" s="19"/>
      <c r="G648" s="19"/>
      <c r="H648" s="19"/>
      <c r="I648" s="20"/>
    </row>
    <row r="649" spans="3:9" s="18" customFormat="1">
      <c r="C649" s="19"/>
      <c r="G649" s="19"/>
      <c r="H649" s="19"/>
      <c r="I649" s="20"/>
    </row>
    <row r="650" spans="3:9" s="18" customFormat="1">
      <c r="C650" s="19"/>
      <c r="G650" s="19"/>
      <c r="H650" s="19"/>
      <c r="I650" s="20"/>
    </row>
    <row r="651" spans="3:9" s="18" customFormat="1">
      <c r="C651" s="19"/>
      <c r="G651" s="19"/>
      <c r="H651" s="19"/>
      <c r="I651" s="20"/>
    </row>
    <row r="652" spans="3:9" s="18" customFormat="1">
      <c r="C652" s="19"/>
      <c r="G652" s="19"/>
      <c r="H652" s="19"/>
      <c r="I652" s="20"/>
    </row>
    <row r="653" spans="3:9" s="18" customFormat="1">
      <c r="C653" s="19"/>
      <c r="G653" s="19"/>
      <c r="H653" s="19"/>
      <c r="I653" s="20"/>
    </row>
    <row r="654" spans="3:9" s="18" customFormat="1">
      <c r="C654" s="19"/>
      <c r="G654" s="19"/>
      <c r="H654" s="19"/>
      <c r="I654" s="20"/>
    </row>
    <row r="655" spans="3:9" s="18" customFormat="1">
      <c r="C655" s="19"/>
      <c r="G655" s="19"/>
      <c r="H655" s="19"/>
      <c r="I655" s="20"/>
    </row>
    <row r="656" spans="3:9" s="18" customFormat="1">
      <c r="C656" s="19"/>
      <c r="G656" s="19"/>
      <c r="H656" s="19"/>
      <c r="I656" s="20"/>
    </row>
    <row r="657" spans="3:9" s="18" customFormat="1">
      <c r="C657" s="19"/>
      <c r="G657" s="19"/>
      <c r="H657" s="19"/>
      <c r="I657" s="20"/>
    </row>
    <row r="658" spans="3:9" s="18" customFormat="1">
      <c r="C658" s="19"/>
      <c r="G658" s="19"/>
      <c r="H658" s="19"/>
      <c r="I658" s="20"/>
    </row>
    <row r="659" spans="3:9" s="18" customFormat="1">
      <c r="C659" s="19"/>
      <c r="G659" s="19"/>
      <c r="H659" s="19"/>
      <c r="I659" s="20"/>
    </row>
    <row r="660" spans="3:9" s="18" customFormat="1">
      <c r="C660" s="19"/>
      <c r="G660" s="19"/>
      <c r="H660" s="19"/>
      <c r="I660" s="20"/>
    </row>
    <row r="661" spans="3:9" s="18" customFormat="1">
      <c r="C661" s="19"/>
      <c r="G661" s="19"/>
      <c r="H661" s="19"/>
      <c r="I661" s="20"/>
    </row>
    <row r="662" spans="3:9" s="18" customFormat="1">
      <c r="C662" s="19"/>
      <c r="G662" s="19"/>
      <c r="H662" s="19"/>
      <c r="I662" s="20"/>
    </row>
    <row r="663" spans="3:9" s="18" customFormat="1">
      <c r="C663" s="19"/>
      <c r="G663" s="19"/>
      <c r="H663" s="19"/>
      <c r="I663" s="20"/>
    </row>
    <row r="664" spans="3:9" s="18" customFormat="1">
      <c r="C664" s="19"/>
      <c r="G664" s="19"/>
      <c r="H664" s="19"/>
      <c r="I664" s="20"/>
    </row>
    <row r="665" spans="3:9" s="18" customFormat="1">
      <c r="C665" s="19"/>
      <c r="G665" s="19"/>
      <c r="H665" s="19"/>
      <c r="I665" s="20"/>
    </row>
    <row r="666" spans="3:9" s="18" customFormat="1">
      <c r="C666" s="19"/>
      <c r="G666" s="19"/>
      <c r="H666" s="19"/>
      <c r="I666" s="20"/>
    </row>
    <row r="667" spans="3:9" s="18" customFormat="1">
      <c r="C667" s="19"/>
      <c r="G667" s="19"/>
      <c r="H667" s="19"/>
      <c r="I667" s="20"/>
    </row>
    <row r="668" spans="3:9" s="18" customFormat="1">
      <c r="C668" s="19"/>
      <c r="G668" s="19"/>
      <c r="H668" s="19"/>
      <c r="I668" s="20"/>
    </row>
    <row r="669" spans="3:9" s="18" customFormat="1">
      <c r="C669" s="19"/>
      <c r="G669" s="19"/>
      <c r="H669" s="19"/>
      <c r="I669" s="20"/>
    </row>
    <row r="670" spans="3:9" s="18" customFormat="1">
      <c r="C670" s="19"/>
      <c r="G670" s="19"/>
      <c r="H670" s="19"/>
      <c r="I670" s="20"/>
    </row>
    <row r="671" spans="3:9" s="18" customFormat="1">
      <c r="C671" s="19"/>
      <c r="G671" s="19"/>
      <c r="H671" s="19"/>
      <c r="I671" s="20"/>
    </row>
    <row r="672" spans="3:9" s="18" customFormat="1">
      <c r="C672" s="19"/>
      <c r="G672" s="19"/>
      <c r="H672" s="19"/>
      <c r="I672" s="20"/>
    </row>
    <row r="673" spans="1:9" s="18" customFormat="1">
      <c r="C673" s="19"/>
      <c r="G673" s="19"/>
      <c r="H673" s="19"/>
      <c r="I673" s="20"/>
    </row>
    <row r="674" spans="1:9" s="18" customFormat="1">
      <c r="C674" s="19"/>
      <c r="G674" s="19"/>
      <c r="H674" s="19"/>
      <c r="I674" s="20"/>
    </row>
    <row r="675" spans="1:9" s="18" customFormat="1">
      <c r="C675" s="19"/>
      <c r="G675" s="19"/>
      <c r="H675" s="19"/>
      <c r="I675" s="20"/>
    </row>
    <row r="676" spans="1:9" s="18" customFormat="1">
      <c r="C676" s="19"/>
      <c r="G676" s="19"/>
      <c r="H676" s="19"/>
      <c r="I676" s="20"/>
    </row>
    <row r="677" spans="1:9" s="18" customFormat="1">
      <c r="C677" s="19"/>
      <c r="G677" s="19"/>
      <c r="H677" s="19"/>
      <c r="I677" s="20"/>
    </row>
    <row r="678" spans="1:9" s="18" customFormat="1">
      <c r="C678" s="19"/>
      <c r="G678" s="19"/>
      <c r="H678" s="19"/>
      <c r="I678" s="20"/>
    </row>
    <row r="679" spans="1:9" s="18" customFormat="1">
      <c r="C679" s="19"/>
      <c r="G679" s="19"/>
      <c r="H679" s="19"/>
      <c r="I679" s="20"/>
    </row>
    <row r="680" spans="1:9" s="18" customFormat="1">
      <c r="C680" s="19"/>
      <c r="G680" s="19"/>
      <c r="H680" s="19"/>
      <c r="I680" s="20"/>
    </row>
    <row r="681" spans="1:9" s="18" customFormat="1">
      <c r="C681" s="19"/>
      <c r="G681" s="19"/>
      <c r="H681" s="19"/>
      <c r="I681" s="20"/>
    </row>
    <row r="682" spans="1:9" s="18" customFormat="1">
      <c r="C682" s="19"/>
      <c r="G682" s="19"/>
      <c r="H682" s="19"/>
      <c r="I682" s="20"/>
    </row>
    <row r="683" spans="1:9">
      <c r="A683" s="18"/>
      <c r="B683" s="18"/>
      <c r="C683" s="19"/>
      <c r="D683" s="18"/>
      <c r="E683" s="18"/>
    </row>
    <row r="684" spans="1:9">
      <c r="A684" s="18"/>
      <c r="B684" s="18"/>
      <c r="C684" s="19"/>
      <c r="D684" s="18"/>
      <c r="E684" s="18"/>
    </row>
    <row r="685" spans="1:9">
      <c r="A685" s="18"/>
      <c r="B685" s="18"/>
      <c r="C685" s="19"/>
      <c r="D685" s="18"/>
      <c r="E685" s="18"/>
      <c r="G685"/>
      <c r="H685"/>
    </row>
    <row r="686" spans="1:9">
      <c r="A686" s="18"/>
      <c r="B686" s="18"/>
      <c r="C686" s="19"/>
      <c r="D686" s="18"/>
      <c r="E686" s="18"/>
      <c r="G686"/>
      <c r="H686"/>
    </row>
    <row r="687" spans="1:9">
      <c r="A687" s="18"/>
      <c r="B687" s="18"/>
      <c r="C687" s="19"/>
      <c r="D687" s="18"/>
      <c r="E687" s="18"/>
      <c r="G687"/>
      <c r="H687"/>
    </row>
    <row r="688" spans="1:9">
      <c r="A688" s="18"/>
      <c r="B688" s="18"/>
      <c r="C688" s="19"/>
      <c r="D688" s="18"/>
      <c r="E688" s="18"/>
      <c r="G688"/>
      <c r="H688"/>
    </row>
    <row r="689" spans="1:9">
      <c r="A689" s="18"/>
      <c r="B689" s="18"/>
      <c r="C689" s="19"/>
      <c r="D689" s="18"/>
      <c r="E689" s="18"/>
      <c r="G689"/>
      <c r="H689"/>
      <c r="I689"/>
    </row>
    <row r="690" spans="1:9">
      <c r="A690" s="18"/>
      <c r="B690" s="18"/>
      <c r="C690" s="19"/>
      <c r="D690" s="18"/>
      <c r="E690" s="18"/>
      <c r="G690"/>
      <c r="H690"/>
      <c r="I690"/>
    </row>
    <row r="691" spans="1:9">
      <c r="A691" s="18"/>
      <c r="B691" s="18"/>
      <c r="C691" s="19"/>
      <c r="D691" s="18"/>
      <c r="E691" s="18"/>
      <c r="G691"/>
      <c r="H691"/>
      <c r="I691"/>
    </row>
    <row r="692" spans="1:9">
      <c r="G692"/>
      <c r="H692"/>
      <c r="I692"/>
    </row>
    <row r="693" spans="1:9">
      <c r="G693"/>
      <c r="H693"/>
      <c r="I693"/>
    </row>
    <row r="694" spans="1:9">
      <c r="A694"/>
      <c r="B694"/>
      <c r="C694" s="19"/>
      <c r="G694"/>
      <c r="H694"/>
      <c r="I694"/>
    </row>
    <row r="695" spans="1:9">
      <c r="A695"/>
      <c r="B695"/>
      <c r="C695" s="19"/>
      <c r="G695"/>
      <c r="H695"/>
      <c r="I695"/>
    </row>
    <row r="696" spans="1:9">
      <c r="A696"/>
      <c r="B696"/>
      <c r="C696" s="19"/>
      <c r="G696"/>
      <c r="H696"/>
      <c r="I696"/>
    </row>
    <row r="697" spans="1:9">
      <c r="A697"/>
      <c r="B697"/>
      <c r="C697" s="19"/>
      <c r="G697"/>
      <c r="H697"/>
      <c r="I697"/>
    </row>
    <row r="698" spans="1:9">
      <c r="A698"/>
      <c r="B698"/>
      <c r="C698" s="19"/>
      <c r="G698"/>
      <c r="H698"/>
      <c r="I698"/>
    </row>
    <row r="699" spans="1:9">
      <c r="A699"/>
      <c r="B699"/>
      <c r="C699" s="19"/>
      <c r="G699"/>
      <c r="H699"/>
      <c r="I699"/>
    </row>
    <row r="700" spans="1:9">
      <c r="A700"/>
      <c r="B700"/>
      <c r="C700" s="19"/>
      <c r="G700"/>
      <c r="H700"/>
      <c r="I700"/>
    </row>
    <row r="701" spans="1:9">
      <c r="A701"/>
      <c r="B701"/>
      <c r="C701" s="19"/>
      <c r="G701"/>
      <c r="H701"/>
      <c r="I701"/>
    </row>
    <row r="702" spans="1:9">
      <c r="A702"/>
      <c r="B702"/>
      <c r="C702" s="19"/>
      <c r="G702"/>
      <c r="H702"/>
      <c r="I702"/>
    </row>
    <row r="703" spans="1:9">
      <c r="A703"/>
      <c r="B703"/>
      <c r="C703" s="19"/>
      <c r="G703"/>
      <c r="H703"/>
      <c r="I703"/>
    </row>
    <row r="704" spans="1:9">
      <c r="A704"/>
      <c r="B704"/>
      <c r="C704" s="19"/>
      <c r="G704"/>
      <c r="H704"/>
      <c r="I704"/>
    </row>
    <row r="705" spans="1:9">
      <c r="A705"/>
      <c r="B705"/>
      <c r="C705" s="19"/>
      <c r="G705"/>
      <c r="H705"/>
      <c r="I705"/>
    </row>
    <row r="706" spans="1:9">
      <c r="A706"/>
      <c r="B706"/>
      <c r="C706" s="19"/>
      <c r="G706"/>
      <c r="H706"/>
      <c r="I706"/>
    </row>
    <row r="707" spans="1:9">
      <c r="A707"/>
      <c r="B707"/>
      <c r="C707" s="19"/>
      <c r="G707"/>
      <c r="H707"/>
      <c r="I707"/>
    </row>
    <row r="708" spans="1:9">
      <c r="A708"/>
      <c r="B708"/>
      <c r="C708" s="19"/>
      <c r="G708"/>
      <c r="H708"/>
      <c r="I708"/>
    </row>
    <row r="709" spans="1:9">
      <c r="A709"/>
      <c r="B709"/>
      <c r="C709" s="19"/>
      <c r="G709"/>
      <c r="H709"/>
      <c r="I709"/>
    </row>
    <row r="710" spans="1:9">
      <c r="A710"/>
      <c r="B710"/>
      <c r="C710" s="19"/>
      <c r="G710"/>
      <c r="H710"/>
      <c r="I710"/>
    </row>
    <row r="711" spans="1:9">
      <c r="A711"/>
      <c r="B711"/>
      <c r="C711" s="19"/>
      <c r="G711"/>
      <c r="H711"/>
      <c r="I711"/>
    </row>
    <row r="712" spans="1:9">
      <c r="A712"/>
      <c r="B712"/>
      <c r="C712" s="19"/>
      <c r="G712"/>
      <c r="H712"/>
      <c r="I712"/>
    </row>
    <row r="713" spans="1:9">
      <c r="A713"/>
      <c r="B713"/>
      <c r="C713" s="19"/>
      <c r="G713"/>
      <c r="H713"/>
      <c r="I713"/>
    </row>
    <row r="714" spans="1:9">
      <c r="A714"/>
      <c r="B714"/>
      <c r="C714" s="19"/>
      <c r="G714"/>
      <c r="H714"/>
      <c r="I714"/>
    </row>
    <row r="715" spans="1:9">
      <c r="A715"/>
      <c r="B715"/>
      <c r="C715" s="19"/>
      <c r="G715"/>
      <c r="H715"/>
      <c r="I715"/>
    </row>
    <row r="716" spans="1:9">
      <c r="A716"/>
      <c r="B716"/>
      <c r="C716" s="19"/>
      <c r="G716"/>
      <c r="H716"/>
      <c r="I716"/>
    </row>
    <row r="717" spans="1:9">
      <c r="A717"/>
      <c r="B717"/>
      <c r="C717" s="19"/>
      <c r="G717"/>
      <c r="H717"/>
      <c r="I717"/>
    </row>
    <row r="718" spans="1:9">
      <c r="A718"/>
      <c r="B718"/>
      <c r="C718" s="19"/>
      <c r="G718"/>
      <c r="H718"/>
      <c r="I718"/>
    </row>
    <row r="719" spans="1:9">
      <c r="A719"/>
      <c r="B719"/>
      <c r="C719" s="19"/>
      <c r="G719"/>
      <c r="H719"/>
      <c r="I719"/>
    </row>
    <row r="720" spans="1:9">
      <c r="A720"/>
      <c r="B720"/>
      <c r="C720" s="19"/>
      <c r="G720"/>
      <c r="H720"/>
      <c r="I720"/>
    </row>
    <row r="721" spans="1:9">
      <c r="A721"/>
      <c r="B721"/>
      <c r="C721" s="19"/>
      <c r="G721"/>
      <c r="H721"/>
      <c r="I721"/>
    </row>
    <row r="722" spans="1:9">
      <c r="A722"/>
      <c r="B722"/>
      <c r="C722" s="19"/>
      <c r="G722"/>
      <c r="H722"/>
      <c r="I722"/>
    </row>
    <row r="723" spans="1:9">
      <c r="A723"/>
      <c r="B723"/>
      <c r="C723" s="19"/>
      <c r="G723"/>
      <c r="H723"/>
      <c r="I723"/>
    </row>
    <row r="724" spans="1:9">
      <c r="A724"/>
      <c r="B724"/>
      <c r="C724" s="19"/>
      <c r="G724"/>
      <c r="H724"/>
      <c r="I724"/>
    </row>
    <row r="725" spans="1:9">
      <c r="A725"/>
      <c r="B725"/>
      <c r="C725" s="19"/>
      <c r="G725"/>
      <c r="H725"/>
      <c r="I725"/>
    </row>
    <row r="726" spans="1:9">
      <c r="A726"/>
      <c r="B726"/>
      <c r="C726" s="19"/>
      <c r="G726"/>
      <c r="H726"/>
      <c r="I726"/>
    </row>
    <row r="727" spans="1:9">
      <c r="A727"/>
      <c r="B727"/>
      <c r="C727" s="19"/>
      <c r="G727"/>
      <c r="H727"/>
      <c r="I727"/>
    </row>
    <row r="728" spans="1:9">
      <c r="A728"/>
      <c r="B728"/>
      <c r="C728" s="19"/>
      <c r="G728"/>
      <c r="H728"/>
      <c r="I728"/>
    </row>
    <row r="729" spans="1:9">
      <c r="A729"/>
      <c r="B729"/>
      <c r="C729" s="19"/>
      <c r="G729"/>
      <c r="H729"/>
      <c r="I729"/>
    </row>
    <row r="730" spans="1:9">
      <c r="A730"/>
      <c r="B730"/>
      <c r="C730" s="19"/>
      <c r="G730"/>
      <c r="H730"/>
      <c r="I730"/>
    </row>
    <row r="731" spans="1:9">
      <c r="A731"/>
      <c r="B731"/>
      <c r="C731" s="19"/>
      <c r="G731"/>
      <c r="H731"/>
      <c r="I731"/>
    </row>
    <row r="732" spans="1:9">
      <c r="A732"/>
      <c r="B732"/>
      <c r="C732" s="19"/>
      <c r="G732"/>
      <c r="H732"/>
      <c r="I732"/>
    </row>
    <row r="733" spans="1:9">
      <c r="A733"/>
      <c r="B733"/>
      <c r="C733" s="19"/>
      <c r="G733"/>
      <c r="H733"/>
      <c r="I733"/>
    </row>
    <row r="734" spans="1:9">
      <c r="A734"/>
      <c r="B734"/>
      <c r="C734" s="19"/>
      <c r="G734"/>
      <c r="H734"/>
      <c r="I734"/>
    </row>
    <row r="735" spans="1:9">
      <c r="A735"/>
      <c r="B735"/>
      <c r="C735" s="19"/>
      <c r="G735"/>
      <c r="H735"/>
      <c r="I735"/>
    </row>
    <row r="736" spans="1:9">
      <c r="A736"/>
      <c r="B736"/>
      <c r="C736" s="19"/>
      <c r="G736"/>
      <c r="H736"/>
      <c r="I736"/>
    </row>
    <row r="737" spans="1:9">
      <c r="A737"/>
      <c r="B737"/>
      <c r="C737" s="19"/>
      <c r="G737"/>
      <c r="H737"/>
    </row>
    <row r="738" spans="1:9">
      <c r="A738"/>
      <c r="B738"/>
      <c r="C738" s="19"/>
      <c r="G738"/>
      <c r="H738"/>
    </row>
    <row r="739" spans="1:9">
      <c r="A739"/>
      <c r="B739"/>
      <c r="C739" s="19"/>
      <c r="G739"/>
      <c r="H739"/>
    </row>
    <row r="740" spans="1:9">
      <c r="A740"/>
      <c r="B740"/>
      <c r="C740" s="19"/>
      <c r="G740"/>
      <c r="H740"/>
    </row>
    <row r="741" spans="1:9">
      <c r="A741"/>
      <c r="B741"/>
      <c r="C741" s="19"/>
      <c r="G741"/>
      <c r="H741"/>
    </row>
    <row r="742" spans="1:9">
      <c r="A742"/>
      <c r="B742"/>
      <c r="C742" s="19"/>
      <c r="G742"/>
      <c r="H742"/>
    </row>
    <row r="743" spans="1:9">
      <c r="A743"/>
      <c r="B743"/>
      <c r="C743" s="19"/>
      <c r="G743"/>
      <c r="H743"/>
    </row>
    <row r="744" spans="1:9">
      <c r="A744"/>
      <c r="B744"/>
      <c r="C744" s="19"/>
      <c r="G744"/>
      <c r="H744"/>
    </row>
    <row r="745" spans="1:9">
      <c r="A745"/>
      <c r="B745"/>
      <c r="C745" s="19"/>
      <c r="G745"/>
      <c r="H745"/>
    </row>
    <row r="746" spans="1:9">
      <c r="G746"/>
      <c r="H746"/>
    </row>
    <row r="747" spans="1:9" s="18" customFormat="1">
      <c r="A747" s="20"/>
      <c r="B747" s="20"/>
      <c r="C747" s="44"/>
      <c r="D747"/>
      <c r="E747"/>
      <c r="G747" s="19"/>
      <c r="H747" s="19"/>
      <c r="I747" s="20"/>
    </row>
    <row r="751" spans="1:9" s="18" customFormat="1">
      <c r="A751" s="20"/>
      <c r="B751" s="20"/>
      <c r="C751" s="44"/>
      <c r="D751"/>
      <c r="E751"/>
      <c r="G751" s="19"/>
      <c r="H751" s="19"/>
      <c r="I751" s="20"/>
    </row>
    <row r="752" spans="1:9" s="18" customFormat="1">
      <c r="A752" s="20"/>
      <c r="B752" s="20"/>
      <c r="C752" s="44"/>
      <c r="D752"/>
      <c r="E752"/>
      <c r="G752" s="19"/>
      <c r="H752" s="19"/>
      <c r="I752" s="20"/>
    </row>
    <row r="753" spans="1:9" s="18" customFormat="1">
      <c r="A753" s="20"/>
      <c r="B753" s="20"/>
      <c r="C753" s="44"/>
      <c r="D753"/>
      <c r="E753"/>
      <c r="G753" s="19"/>
      <c r="H753" s="19"/>
      <c r="I753" s="20"/>
    </row>
    <row r="754" spans="1:9" s="18" customFormat="1">
      <c r="A754" s="20"/>
      <c r="B754" s="20"/>
      <c r="C754" s="44"/>
      <c r="D754"/>
      <c r="E754"/>
      <c r="G754" s="19"/>
      <c r="H754" s="19"/>
      <c r="I754" s="20"/>
    </row>
    <row r="755" spans="1:9" s="18" customFormat="1">
      <c r="A755" s="20"/>
      <c r="B755" s="20"/>
      <c r="C755" s="44"/>
      <c r="D755"/>
      <c r="E755"/>
      <c r="G755" s="19"/>
      <c r="H755" s="19"/>
      <c r="I755" s="20"/>
    </row>
    <row r="756" spans="1:9" s="18" customFormat="1">
      <c r="A756" s="20"/>
      <c r="B756" s="20"/>
      <c r="C756" s="44"/>
      <c r="G756" s="19"/>
      <c r="H756" s="19"/>
      <c r="I756" s="20"/>
    </row>
    <row r="757" spans="1:9" s="18" customFormat="1">
      <c r="A757" s="20"/>
      <c r="B757" s="20"/>
      <c r="C757" s="44"/>
      <c r="D757"/>
      <c r="E757"/>
      <c r="G757" s="19"/>
      <c r="H757" s="19"/>
      <c r="I757" s="20"/>
    </row>
    <row r="758" spans="1:9" s="18" customFormat="1">
      <c r="A758" s="20"/>
      <c r="B758" s="20"/>
      <c r="C758" s="44"/>
      <c r="D758"/>
      <c r="E758"/>
      <c r="G758" s="19"/>
      <c r="H758" s="19"/>
      <c r="I758" s="20"/>
    </row>
    <row r="759" spans="1:9" s="18" customFormat="1">
      <c r="A759" s="20"/>
      <c r="B759" s="20"/>
      <c r="C759" s="44"/>
      <c r="D759"/>
      <c r="E759"/>
      <c r="G759" s="19"/>
      <c r="H759" s="19"/>
      <c r="I759" s="20"/>
    </row>
    <row r="760" spans="1:9" s="18" customFormat="1">
      <c r="C760" s="19"/>
      <c r="G760" s="19"/>
      <c r="H760" s="19"/>
      <c r="I760" s="20"/>
    </row>
    <row r="761" spans="1:9" s="18" customFormat="1">
      <c r="C761" s="19"/>
      <c r="G761" s="19"/>
      <c r="H761" s="19"/>
      <c r="I761" s="20"/>
    </row>
    <row r="762" spans="1:9" s="18" customFormat="1">
      <c r="C762" s="19"/>
      <c r="G762" s="19"/>
      <c r="H762" s="19"/>
      <c r="I762" s="20"/>
    </row>
    <row r="763" spans="1:9" s="18" customFormat="1">
      <c r="C763" s="19"/>
      <c r="G763" s="19"/>
      <c r="H763" s="19"/>
      <c r="I763" s="20"/>
    </row>
    <row r="764" spans="1:9" s="18" customFormat="1">
      <c r="C764" s="19"/>
      <c r="G764" s="19"/>
      <c r="H764" s="19"/>
      <c r="I764" s="20"/>
    </row>
    <row r="765" spans="1:9" s="18" customFormat="1">
      <c r="C765" s="19"/>
      <c r="G765" s="19"/>
      <c r="H765" s="19"/>
      <c r="I765" s="20"/>
    </row>
    <row r="766" spans="1:9" s="18" customFormat="1">
      <c r="C766" s="19"/>
      <c r="G766" s="19"/>
      <c r="H766" s="19"/>
      <c r="I766" s="20"/>
    </row>
    <row r="767" spans="1:9" s="18" customFormat="1">
      <c r="C767" s="19"/>
      <c r="G767" s="19"/>
      <c r="H767" s="19"/>
      <c r="I767" s="20"/>
    </row>
    <row r="768" spans="1:9" s="18" customFormat="1">
      <c r="C768" s="19"/>
      <c r="G768" s="19"/>
      <c r="H768" s="19"/>
      <c r="I768" s="20"/>
    </row>
    <row r="769" spans="1:9" s="18" customFormat="1">
      <c r="C769" s="19"/>
      <c r="G769" s="19"/>
      <c r="H769" s="19"/>
      <c r="I769" s="20"/>
    </row>
    <row r="770" spans="1:9" s="18" customFormat="1">
      <c r="C770" s="19"/>
      <c r="G770" s="19"/>
      <c r="H770" s="19"/>
      <c r="I770" s="20"/>
    </row>
    <row r="771" spans="1:9" s="18" customFormat="1">
      <c r="C771" s="19"/>
      <c r="G771" s="19"/>
      <c r="H771" s="19"/>
      <c r="I771" s="20"/>
    </row>
    <row r="772" spans="1:9">
      <c r="A772" s="18"/>
      <c r="B772" s="18"/>
      <c r="C772" s="19"/>
      <c r="D772" s="18"/>
      <c r="E772" s="18"/>
    </row>
    <row r="773" spans="1:9" s="18" customFormat="1">
      <c r="C773" s="19"/>
      <c r="G773" s="19"/>
      <c r="H773" s="19"/>
      <c r="I773" s="20"/>
    </row>
    <row r="774" spans="1:9" s="18" customFormat="1">
      <c r="C774" s="19"/>
      <c r="G774" s="19"/>
      <c r="H774" s="19"/>
      <c r="I774" s="20"/>
    </row>
    <row r="775" spans="1:9" s="18" customFormat="1">
      <c r="C775" s="19"/>
      <c r="G775" s="19"/>
      <c r="H775" s="19"/>
      <c r="I775" s="20"/>
    </row>
    <row r="776" spans="1:9" s="18" customFormat="1">
      <c r="C776" s="19"/>
      <c r="G776" s="19"/>
      <c r="H776" s="19"/>
      <c r="I776" s="20"/>
    </row>
    <row r="777" spans="1:9" s="18" customFormat="1">
      <c r="C777" s="19"/>
      <c r="G777" s="19"/>
      <c r="H777" s="19"/>
      <c r="I777" s="20"/>
    </row>
    <row r="778" spans="1:9" s="18" customFormat="1">
      <c r="C778" s="19"/>
      <c r="G778" s="19"/>
      <c r="H778" s="19"/>
      <c r="I778" s="20"/>
    </row>
    <row r="779" spans="1:9" s="18" customFormat="1">
      <c r="C779" s="19"/>
      <c r="G779" s="19"/>
      <c r="H779" s="19"/>
      <c r="I779" s="20"/>
    </row>
    <row r="780" spans="1:9" s="18" customFormat="1">
      <c r="C780" s="19"/>
      <c r="G780" s="19"/>
      <c r="H780" s="19"/>
      <c r="I780" s="20"/>
    </row>
    <row r="781" spans="1:9" s="18" customFormat="1">
      <c r="A781" s="20"/>
      <c r="B781" s="20"/>
      <c r="C781" s="44"/>
      <c r="D781"/>
      <c r="E781"/>
      <c r="G781" s="19"/>
      <c r="H781" s="19"/>
      <c r="I781" s="20"/>
    </row>
    <row r="782" spans="1:9" s="18" customFormat="1">
      <c r="C782" s="19"/>
      <c r="G782" s="19"/>
      <c r="H782" s="19"/>
      <c r="I782" s="20"/>
    </row>
    <row r="783" spans="1:9" s="18" customFormat="1">
      <c r="C783" s="19"/>
      <c r="G783" s="19"/>
      <c r="H783" s="19"/>
      <c r="I783" s="20"/>
    </row>
    <row r="784" spans="1:9" s="18" customFormat="1">
      <c r="C784" s="19"/>
      <c r="G784" s="19"/>
      <c r="H784" s="19"/>
      <c r="I784" s="20"/>
    </row>
    <row r="785" spans="3:9" s="18" customFormat="1">
      <c r="C785" s="19"/>
      <c r="G785" s="19"/>
      <c r="H785" s="19"/>
      <c r="I785" s="20"/>
    </row>
    <row r="786" spans="3:9" s="18" customFormat="1">
      <c r="C786" s="19"/>
      <c r="G786" s="19"/>
      <c r="H786" s="19"/>
      <c r="I786" s="20"/>
    </row>
    <row r="787" spans="3:9" s="18" customFormat="1">
      <c r="C787" s="19"/>
      <c r="G787" s="19"/>
      <c r="H787" s="19"/>
      <c r="I787" s="20"/>
    </row>
    <row r="788" spans="3:9" s="18" customFormat="1">
      <c r="C788" s="19"/>
      <c r="G788" s="19"/>
      <c r="H788" s="19"/>
      <c r="I788" s="20"/>
    </row>
    <row r="789" spans="3:9" s="18" customFormat="1">
      <c r="C789" s="19"/>
      <c r="G789" s="19"/>
      <c r="H789" s="19"/>
      <c r="I789" s="20"/>
    </row>
    <row r="790" spans="3:9" s="18" customFormat="1">
      <c r="C790" s="19"/>
      <c r="G790" s="19"/>
      <c r="H790" s="19"/>
      <c r="I790" s="20"/>
    </row>
    <row r="791" spans="3:9" s="18" customFormat="1">
      <c r="C791" s="19"/>
      <c r="G791" s="19"/>
      <c r="H791" s="19"/>
      <c r="I791" s="20"/>
    </row>
    <row r="792" spans="3:9" s="18" customFormat="1">
      <c r="C792" s="19"/>
      <c r="G792" s="19"/>
      <c r="H792" s="19"/>
      <c r="I792" s="20"/>
    </row>
    <row r="793" spans="3:9" s="18" customFormat="1">
      <c r="C793" s="19"/>
      <c r="G793" s="19"/>
      <c r="H793" s="19"/>
      <c r="I793" s="20"/>
    </row>
    <row r="794" spans="3:9" s="18" customFormat="1">
      <c r="C794" s="19"/>
      <c r="G794" s="19"/>
      <c r="H794" s="19"/>
      <c r="I794" s="20"/>
    </row>
    <row r="795" spans="3:9" s="18" customFormat="1">
      <c r="C795" s="19"/>
      <c r="G795" s="19"/>
      <c r="H795" s="19"/>
      <c r="I795" s="20"/>
    </row>
    <row r="796" spans="3:9" s="18" customFormat="1">
      <c r="C796" s="19"/>
      <c r="G796" s="19"/>
      <c r="H796" s="19"/>
      <c r="I796" s="20"/>
    </row>
    <row r="797" spans="3:9" s="18" customFormat="1">
      <c r="C797" s="19"/>
      <c r="G797" s="19"/>
      <c r="H797" s="19"/>
      <c r="I797" s="20"/>
    </row>
    <row r="798" spans="3:9" s="18" customFormat="1">
      <c r="C798" s="19"/>
      <c r="G798" s="19"/>
      <c r="H798" s="19"/>
      <c r="I798" s="20"/>
    </row>
    <row r="799" spans="3:9" s="18" customFormat="1">
      <c r="C799" s="19"/>
      <c r="G799" s="19"/>
      <c r="H799" s="19"/>
      <c r="I799" s="20"/>
    </row>
    <row r="800" spans="3:9" s="18" customFormat="1">
      <c r="C800" s="19"/>
      <c r="G800" s="19"/>
      <c r="H800" s="19"/>
      <c r="I800" s="20"/>
    </row>
    <row r="801" spans="3:9" s="18" customFormat="1">
      <c r="C801" s="19"/>
      <c r="G801" s="19"/>
      <c r="H801" s="19"/>
      <c r="I801" s="20"/>
    </row>
    <row r="802" spans="3:9" s="18" customFormat="1">
      <c r="C802" s="19"/>
      <c r="G802" s="19"/>
      <c r="H802" s="19"/>
      <c r="I802" s="20"/>
    </row>
    <row r="803" spans="3:9" s="18" customFormat="1">
      <c r="C803" s="19"/>
      <c r="G803" s="19"/>
      <c r="H803" s="19"/>
      <c r="I803" s="20"/>
    </row>
    <row r="804" spans="3:9" s="18" customFormat="1">
      <c r="C804" s="19"/>
      <c r="G804" s="19"/>
      <c r="H804" s="19"/>
      <c r="I804" s="20"/>
    </row>
    <row r="805" spans="3:9" s="18" customFormat="1">
      <c r="C805" s="19"/>
      <c r="G805" s="19"/>
      <c r="H805" s="19"/>
      <c r="I805" s="20"/>
    </row>
    <row r="806" spans="3:9" s="18" customFormat="1">
      <c r="C806" s="19"/>
      <c r="G806" s="19"/>
      <c r="H806" s="19"/>
      <c r="I806" s="20"/>
    </row>
    <row r="807" spans="3:9" s="18" customFormat="1">
      <c r="C807" s="19"/>
      <c r="G807" s="19"/>
      <c r="H807" s="19"/>
      <c r="I807" s="20"/>
    </row>
    <row r="808" spans="3:9" s="18" customFormat="1">
      <c r="C808" s="19"/>
      <c r="G808" s="19"/>
      <c r="H808" s="19"/>
      <c r="I808" s="20"/>
    </row>
    <row r="809" spans="3:9" s="18" customFormat="1">
      <c r="C809" s="19"/>
      <c r="G809" s="19"/>
      <c r="H809" s="19"/>
      <c r="I809" s="20"/>
    </row>
    <row r="810" spans="3:9" s="18" customFormat="1">
      <c r="C810" s="19"/>
      <c r="G810" s="19"/>
      <c r="H810" s="19"/>
      <c r="I810" s="20"/>
    </row>
    <row r="811" spans="3:9" s="18" customFormat="1">
      <c r="C811" s="19"/>
      <c r="G811" s="19"/>
      <c r="H811" s="19"/>
      <c r="I811" s="20"/>
    </row>
    <row r="812" spans="3:9" s="18" customFormat="1">
      <c r="C812" s="19"/>
      <c r="G812" s="19"/>
      <c r="H812" s="19"/>
      <c r="I812" s="20"/>
    </row>
    <row r="813" spans="3:9" s="18" customFormat="1">
      <c r="C813" s="19"/>
      <c r="G813" s="19"/>
      <c r="H813" s="19"/>
      <c r="I813" s="20"/>
    </row>
    <row r="814" spans="3:9" s="18" customFormat="1">
      <c r="C814" s="19"/>
      <c r="G814" s="19"/>
      <c r="H814" s="19"/>
      <c r="I814" s="20"/>
    </row>
    <row r="815" spans="3:9" s="18" customFormat="1">
      <c r="C815" s="19"/>
      <c r="G815" s="19"/>
      <c r="H815" s="19"/>
      <c r="I815" s="20"/>
    </row>
    <row r="816" spans="3:9" s="18" customFormat="1">
      <c r="C816" s="19"/>
      <c r="G816" s="19"/>
      <c r="H816" s="19"/>
      <c r="I816" s="20"/>
    </row>
    <row r="817" spans="1:10" s="18" customFormat="1">
      <c r="C817" s="19"/>
      <c r="G817" s="19"/>
      <c r="H817" s="19"/>
      <c r="I817" s="20"/>
    </row>
    <row r="818" spans="1:10" s="18" customFormat="1">
      <c r="C818" s="19"/>
      <c r="G818" s="19"/>
      <c r="H818" s="19"/>
      <c r="I818" s="20"/>
    </row>
    <row r="819" spans="1:10" s="18" customFormat="1">
      <c r="C819" s="19"/>
      <c r="G819" s="19"/>
      <c r="H819" s="19"/>
      <c r="I819" s="20"/>
    </row>
    <row r="820" spans="1:10" s="18" customFormat="1">
      <c r="C820" s="19"/>
      <c r="G820" s="19"/>
      <c r="H820" s="19"/>
      <c r="I820" s="20"/>
    </row>
    <row r="821" spans="1:10" s="18" customFormat="1">
      <c r="C821" s="19"/>
      <c r="G821" s="19"/>
      <c r="H821" s="19"/>
      <c r="I821" s="20"/>
    </row>
    <row r="822" spans="1:10" s="18" customFormat="1">
      <c r="C822" s="19"/>
      <c r="G822" s="19"/>
      <c r="H822" s="19"/>
      <c r="I822" s="20"/>
    </row>
    <row r="823" spans="1:10" s="18" customFormat="1">
      <c r="C823" s="19"/>
      <c r="G823" s="19"/>
      <c r="H823" s="19"/>
      <c r="I823" s="20"/>
    </row>
    <row r="824" spans="1:10" s="18" customFormat="1">
      <c r="C824" s="19"/>
      <c r="G824" s="19"/>
      <c r="H824" s="19"/>
      <c r="I824" s="20"/>
    </row>
    <row r="825" spans="1:10" s="18" customFormat="1">
      <c r="C825" s="19"/>
      <c r="G825" s="19"/>
      <c r="H825" s="19"/>
      <c r="I825" s="20"/>
    </row>
    <row r="826" spans="1:10" s="18" customFormat="1">
      <c r="C826" s="19"/>
      <c r="G826" s="19"/>
      <c r="H826" s="19"/>
      <c r="I826" s="20"/>
    </row>
    <row r="827" spans="1:10" s="18" customFormat="1">
      <c r="C827" s="19"/>
      <c r="G827" s="19"/>
      <c r="H827" s="19"/>
      <c r="I827" s="20"/>
    </row>
    <row r="828" spans="1:10" s="18" customFormat="1">
      <c r="C828" s="19"/>
      <c r="G828" s="19"/>
      <c r="H828" s="19"/>
      <c r="I828" s="20"/>
    </row>
    <row r="829" spans="1:10">
      <c r="A829" s="18"/>
      <c r="B829" s="18"/>
      <c r="C829" s="19"/>
      <c r="D829" s="18"/>
      <c r="E829" s="18"/>
    </row>
    <row r="830" spans="1:10">
      <c r="A830" s="18"/>
      <c r="B830" s="18"/>
      <c r="C830" s="19"/>
      <c r="D830" s="18"/>
      <c r="E830" s="18"/>
    </row>
    <row r="831" spans="1:10">
      <c r="A831" s="18"/>
      <c r="B831" s="18"/>
      <c r="C831" s="19"/>
      <c r="D831" s="18"/>
      <c r="E831" s="18"/>
      <c r="G831"/>
      <c r="H831"/>
      <c r="I831" s="29"/>
      <c r="J831" s="30"/>
    </row>
    <row r="832" spans="1:10">
      <c r="A832" s="18"/>
      <c r="B832" s="18"/>
      <c r="C832" s="19"/>
      <c r="D832" s="18"/>
      <c r="E832" s="18"/>
      <c r="G832"/>
      <c r="H832"/>
      <c r="I832" s="29"/>
      <c r="J832" s="30"/>
    </row>
    <row r="833" spans="1:10">
      <c r="A833" s="18"/>
      <c r="B833" s="18"/>
      <c r="C833" s="19"/>
      <c r="D833" s="18"/>
      <c r="E833" s="18"/>
      <c r="G833"/>
      <c r="H833"/>
    </row>
    <row r="834" spans="1:10">
      <c r="A834" s="18"/>
      <c r="B834" s="18"/>
      <c r="C834" s="19"/>
      <c r="D834" s="18"/>
      <c r="E834" s="18"/>
      <c r="G834"/>
      <c r="H834"/>
    </row>
    <row r="835" spans="1:10">
      <c r="A835" s="18"/>
      <c r="B835" s="18"/>
      <c r="C835" s="19"/>
      <c r="D835" s="18"/>
      <c r="E835" s="18"/>
      <c r="G835"/>
      <c r="H835"/>
    </row>
    <row r="836" spans="1:10">
      <c r="A836" s="18"/>
      <c r="B836" s="18"/>
      <c r="C836" s="19"/>
      <c r="D836" s="18"/>
      <c r="E836" s="18"/>
      <c r="G836"/>
      <c r="H836"/>
    </row>
    <row r="837" spans="1:10">
      <c r="A837" s="18"/>
      <c r="B837" s="18"/>
      <c r="C837" s="19"/>
      <c r="D837" s="18"/>
      <c r="E837" s="18"/>
      <c r="G837"/>
      <c r="H837"/>
    </row>
    <row r="838" spans="1:10">
      <c r="G838"/>
      <c r="H838"/>
    </row>
    <row r="839" spans="1:10">
      <c r="G839"/>
      <c r="H839"/>
    </row>
    <row r="840" spans="1:10">
      <c r="A840"/>
      <c r="B840"/>
      <c r="C840" s="19"/>
      <c r="G840"/>
      <c r="H840"/>
    </row>
    <row r="841" spans="1:10">
      <c r="A841"/>
      <c r="B841"/>
      <c r="C841" s="19"/>
      <c r="G841"/>
      <c r="H841"/>
    </row>
    <row r="842" spans="1:10">
      <c r="A842"/>
      <c r="B842"/>
      <c r="C842" s="19"/>
      <c r="G842"/>
      <c r="H842"/>
    </row>
    <row r="843" spans="1:10">
      <c r="A843"/>
      <c r="B843"/>
      <c r="C843" s="19"/>
      <c r="G843"/>
      <c r="H843"/>
    </row>
    <row r="844" spans="1:10" s="18" customFormat="1">
      <c r="A844"/>
      <c r="B844"/>
      <c r="C844" s="19"/>
      <c r="D844"/>
      <c r="E844"/>
      <c r="I844" s="29"/>
      <c r="J844" s="30"/>
    </row>
    <row r="845" spans="1:10" s="18" customFormat="1">
      <c r="A845"/>
      <c r="B845"/>
      <c r="C845" s="19"/>
      <c r="D845"/>
      <c r="E845"/>
      <c r="I845" s="29"/>
      <c r="J845" s="30"/>
    </row>
    <row r="846" spans="1:10">
      <c r="A846"/>
      <c r="B846"/>
      <c r="C846" s="19"/>
      <c r="G846"/>
      <c r="H846"/>
    </row>
    <row r="847" spans="1:10">
      <c r="A847"/>
      <c r="B847"/>
      <c r="C847" s="19"/>
      <c r="G847"/>
      <c r="H847"/>
    </row>
    <row r="848" spans="1:10">
      <c r="A848"/>
      <c r="B848"/>
      <c r="C848" s="19"/>
      <c r="G848"/>
      <c r="H848"/>
    </row>
    <row r="849" spans="1:10">
      <c r="A849"/>
      <c r="B849"/>
      <c r="C849" s="19"/>
      <c r="G849"/>
      <c r="H849"/>
    </row>
    <row r="850" spans="1:10">
      <c r="A850"/>
      <c r="B850"/>
      <c r="C850" s="19"/>
      <c r="G850"/>
      <c r="H850"/>
    </row>
    <row r="851" spans="1:10">
      <c r="A851"/>
      <c r="B851"/>
      <c r="C851" s="19"/>
      <c r="G851"/>
      <c r="H851"/>
    </row>
    <row r="852" spans="1:10" s="18" customFormat="1">
      <c r="A852"/>
      <c r="B852"/>
      <c r="C852" s="19"/>
      <c r="D852"/>
      <c r="E852"/>
      <c r="I852" s="29"/>
      <c r="J852" s="30"/>
    </row>
    <row r="853" spans="1:10" s="18" customFormat="1">
      <c r="C853" s="19"/>
      <c r="I853" s="29"/>
      <c r="J853" s="30"/>
    </row>
    <row r="854" spans="1:10" s="18" customFormat="1">
      <c r="C854" s="19"/>
      <c r="I854" s="29"/>
      <c r="J854" s="30"/>
    </row>
    <row r="855" spans="1:10" s="18" customFormat="1">
      <c r="A855"/>
      <c r="B855"/>
      <c r="C855" s="19"/>
      <c r="D855"/>
      <c r="E855"/>
      <c r="I855" s="29"/>
      <c r="J855" s="30"/>
    </row>
    <row r="856" spans="1:10">
      <c r="A856"/>
      <c r="B856"/>
      <c r="C856" s="19"/>
      <c r="G856"/>
      <c r="H856"/>
    </row>
    <row r="857" spans="1:10">
      <c r="A857"/>
      <c r="B857"/>
      <c r="C857" s="19"/>
      <c r="G857"/>
      <c r="H857"/>
    </row>
    <row r="858" spans="1:10">
      <c r="A858"/>
      <c r="B858"/>
      <c r="C858" s="19"/>
      <c r="G858"/>
      <c r="H858"/>
    </row>
    <row r="859" spans="1:10">
      <c r="A859"/>
      <c r="B859"/>
      <c r="C859" s="19"/>
      <c r="G859"/>
      <c r="H859"/>
    </row>
    <row r="860" spans="1:10">
      <c r="A860"/>
      <c r="B860"/>
      <c r="C860" s="19"/>
      <c r="G860"/>
      <c r="H860"/>
    </row>
    <row r="861" spans="1:10">
      <c r="A861" s="18"/>
      <c r="B861" s="18"/>
      <c r="C861" s="19"/>
      <c r="D861" s="18"/>
      <c r="E861" s="18"/>
      <c r="G861"/>
      <c r="H861"/>
    </row>
    <row r="862" spans="1:10">
      <c r="A862" s="18"/>
      <c r="B862" s="18"/>
      <c r="C862" s="19"/>
      <c r="D862" s="18"/>
      <c r="E862" s="18"/>
      <c r="G862"/>
      <c r="H862"/>
    </row>
    <row r="863" spans="1:10" s="18" customFormat="1">
      <c r="C863" s="19"/>
      <c r="I863" s="20"/>
    </row>
    <row r="864" spans="1:10" s="18" customFormat="1">
      <c r="C864" s="19"/>
      <c r="I864" s="20"/>
    </row>
    <row r="865" spans="1:9" s="18" customFormat="1">
      <c r="A865"/>
      <c r="B865"/>
      <c r="C865" s="19"/>
      <c r="D865"/>
      <c r="E865"/>
      <c r="I865" s="20"/>
    </row>
    <row r="866" spans="1:9">
      <c r="A866"/>
      <c r="B866"/>
      <c r="C866" s="19"/>
      <c r="G866"/>
      <c r="H866"/>
    </row>
    <row r="867" spans="1:9">
      <c r="A867"/>
      <c r="B867"/>
      <c r="C867" s="19"/>
      <c r="G867"/>
      <c r="H867"/>
    </row>
    <row r="868" spans="1:9">
      <c r="A868"/>
      <c r="B868"/>
      <c r="C868" s="19"/>
      <c r="G868"/>
      <c r="H868"/>
    </row>
    <row r="869" spans="1:9">
      <c r="A869"/>
      <c r="B869"/>
      <c r="C869" s="19"/>
      <c r="G869"/>
    </row>
    <row r="870" spans="1:9" s="18" customFormat="1">
      <c r="A870"/>
      <c r="B870"/>
      <c r="C870" s="19"/>
      <c r="D870"/>
      <c r="E870"/>
      <c r="H870" s="19"/>
      <c r="I870" s="20"/>
    </row>
    <row r="871" spans="1:9" s="18" customFormat="1">
      <c r="A871"/>
      <c r="B871"/>
      <c r="C871" s="19"/>
      <c r="D871"/>
      <c r="E871"/>
      <c r="H871" s="19"/>
      <c r="I871" s="20"/>
    </row>
    <row r="872" spans="1:9">
      <c r="A872" s="18"/>
      <c r="B872" s="18"/>
      <c r="C872" s="19"/>
      <c r="D872" s="18"/>
      <c r="E872" s="18"/>
      <c r="G872"/>
      <c r="H872"/>
    </row>
    <row r="873" spans="1:9" s="18" customFormat="1">
      <c r="C873" s="19"/>
      <c r="I873" s="20"/>
    </row>
    <row r="874" spans="1:9" s="18" customFormat="1">
      <c r="C874" s="19"/>
      <c r="I874" s="20"/>
    </row>
    <row r="875" spans="1:9">
      <c r="A875"/>
      <c r="B875"/>
      <c r="C875" s="19"/>
      <c r="G875"/>
      <c r="H875"/>
    </row>
    <row r="876" spans="1:9">
      <c r="A876"/>
      <c r="B876"/>
      <c r="C876" s="19"/>
      <c r="G876"/>
      <c r="H876"/>
    </row>
    <row r="877" spans="1:9">
      <c r="A877"/>
      <c r="B877"/>
      <c r="C877" s="19"/>
      <c r="G877"/>
      <c r="H877"/>
    </row>
    <row r="878" spans="1:9">
      <c r="A878"/>
      <c r="B878"/>
      <c r="C878" s="19"/>
      <c r="G878"/>
      <c r="H878"/>
    </row>
    <row r="879" spans="1:9">
      <c r="A879" s="18"/>
      <c r="B879" s="18"/>
      <c r="C879" s="19"/>
      <c r="D879" s="18"/>
      <c r="E879" s="18"/>
      <c r="G879"/>
    </row>
    <row r="880" spans="1:9">
      <c r="A880" s="18"/>
      <c r="B880" s="18"/>
      <c r="C880" s="19"/>
      <c r="D880" s="18"/>
      <c r="E880" s="18"/>
      <c r="G880"/>
    </row>
    <row r="881" spans="1:9">
      <c r="A881"/>
      <c r="B881"/>
      <c r="C881" s="19"/>
      <c r="G881"/>
      <c r="H881"/>
    </row>
    <row r="882" spans="1:9">
      <c r="A882" s="18"/>
      <c r="B882" s="18"/>
      <c r="C882" s="19"/>
      <c r="D882" s="18"/>
      <c r="E882" s="18"/>
      <c r="G882"/>
      <c r="H882"/>
    </row>
    <row r="883" spans="1:9">
      <c r="A883" s="18"/>
      <c r="B883" s="18"/>
      <c r="C883" s="19"/>
      <c r="D883" s="18"/>
      <c r="E883" s="18"/>
      <c r="G883"/>
      <c r="H883"/>
    </row>
    <row r="884" spans="1:9">
      <c r="A884"/>
      <c r="B884"/>
      <c r="C884" s="19"/>
      <c r="G884"/>
      <c r="H884"/>
    </row>
    <row r="885" spans="1:9">
      <c r="A885"/>
      <c r="B885"/>
      <c r="C885" s="19"/>
      <c r="G885"/>
      <c r="H885"/>
    </row>
    <row r="886" spans="1:9" s="18" customFormat="1">
      <c r="A886"/>
      <c r="B886"/>
      <c r="C886" s="19"/>
      <c r="D886"/>
      <c r="E886"/>
      <c r="I886" s="20"/>
    </row>
    <row r="887" spans="1:9" s="18" customFormat="1">
      <c r="A887"/>
      <c r="B887"/>
      <c r="C887" s="19"/>
      <c r="D887"/>
      <c r="E887"/>
      <c r="I887" s="20"/>
    </row>
    <row r="888" spans="1:9">
      <c r="A888"/>
      <c r="B888"/>
      <c r="C888" s="19"/>
      <c r="G888"/>
      <c r="H888"/>
    </row>
    <row r="889" spans="1:9">
      <c r="A889"/>
      <c r="B889"/>
      <c r="C889" s="19"/>
      <c r="G889"/>
      <c r="H889"/>
    </row>
    <row r="890" spans="1:9" s="18" customFormat="1">
      <c r="A890"/>
      <c r="B890"/>
      <c r="C890" s="19"/>
      <c r="D890"/>
      <c r="E890"/>
      <c r="G890" s="19"/>
      <c r="H890" s="19"/>
      <c r="I890" s="20"/>
    </row>
    <row r="891" spans="1:9">
      <c r="A891"/>
      <c r="B891"/>
      <c r="C891" s="19"/>
    </row>
    <row r="892" spans="1:9">
      <c r="A892"/>
      <c r="B892"/>
      <c r="C892" s="19"/>
      <c r="G892"/>
      <c r="H892"/>
    </row>
    <row r="893" spans="1:9">
      <c r="A893"/>
      <c r="B893"/>
      <c r="C893" s="19"/>
      <c r="G893"/>
      <c r="H893"/>
    </row>
    <row r="894" spans="1:9">
      <c r="A894"/>
      <c r="B894"/>
      <c r="C894" s="19"/>
      <c r="G894"/>
      <c r="H894"/>
    </row>
    <row r="895" spans="1:9">
      <c r="A895" s="18"/>
      <c r="B895" s="18"/>
      <c r="C895" s="19"/>
      <c r="D895" s="18"/>
      <c r="E895" s="18"/>
      <c r="G895"/>
      <c r="H895"/>
    </row>
    <row r="896" spans="1:9">
      <c r="A896" s="18"/>
      <c r="B896" s="18"/>
      <c r="C896" s="19"/>
      <c r="D896" s="18"/>
      <c r="E896" s="18"/>
      <c r="G896"/>
      <c r="H896"/>
    </row>
    <row r="897" spans="1:9">
      <c r="A897"/>
      <c r="B897"/>
      <c r="C897" s="19"/>
      <c r="G897"/>
      <c r="H897"/>
      <c r="I897"/>
    </row>
    <row r="898" spans="1:9">
      <c r="A898"/>
      <c r="B898"/>
      <c r="C898" s="19"/>
      <c r="G898"/>
      <c r="H898"/>
      <c r="I898"/>
    </row>
    <row r="899" spans="1:9">
      <c r="A899" s="18"/>
      <c r="B899" s="18"/>
      <c r="C899" s="19"/>
      <c r="D899" s="18"/>
      <c r="E899" s="18"/>
      <c r="G899"/>
      <c r="H899"/>
      <c r="I899"/>
    </row>
    <row r="900" spans="1:9">
      <c r="G900"/>
      <c r="H900"/>
      <c r="I900"/>
    </row>
    <row r="901" spans="1:9">
      <c r="A901"/>
      <c r="B901"/>
      <c r="C901" s="19"/>
      <c r="G901"/>
      <c r="H901"/>
      <c r="I901"/>
    </row>
    <row r="902" spans="1:9">
      <c r="A902"/>
      <c r="B902"/>
      <c r="C902" s="19"/>
      <c r="G902"/>
      <c r="H902"/>
      <c r="I902"/>
    </row>
    <row r="903" spans="1:9">
      <c r="A903"/>
      <c r="B903"/>
      <c r="C903" s="19"/>
      <c r="G903"/>
      <c r="H903"/>
      <c r="I903"/>
    </row>
    <row r="904" spans="1:9">
      <c r="A904"/>
      <c r="B904"/>
      <c r="C904" s="19"/>
      <c r="G904"/>
      <c r="H904"/>
      <c r="I904"/>
    </row>
    <row r="905" spans="1:9">
      <c r="A905"/>
      <c r="B905"/>
      <c r="C905" s="19"/>
      <c r="G905"/>
      <c r="H905"/>
      <c r="I905"/>
    </row>
    <row r="906" spans="1:9">
      <c r="A906"/>
      <c r="B906"/>
      <c r="C906" s="19"/>
      <c r="G906"/>
      <c r="H906"/>
      <c r="I906"/>
    </row>
    <row r="907" spans="1:9">
      <c r="A907"/>
      <c r="B907"/>
      <c r="C907" s="19"/>
      <c r="G907"/>
      <c r="H907"/>
      <c r="I907"/>
    </row>
    <row r="908" spans="1:9">
      <c r="A908"/>
      <c r="B908"/>
      <c r="C908" s="19"/>
      <c r="G908"/>
      <c r="H908"/>
      <c r="I908"/>
    </row>
    <row r="909" spans="1:9">
      <c r="A909"/>
      <c r="B909"/>
      <c r="C909" s="19"/>
      <c r="G909"/>
      <c r="H909"/>
      <c r="I909"/>
    </row>
    <row r="910" spans="1:9">
      <c r="A910"/>
      <c r="B910"/>
      <c r="C910" s="19"/>
      <c r="G910"/>
      <c r="H910"/>
      <c r="I910"/>
    </row>
    <row r="911" spans="1:9">
      <c r="A911"/>
      <c r="B911"/>
      <c r="C911" s="19"/>
      <c r="G911"/>
      <c r="H911"/>
      <c r="I911"/>
    </row>
    <row r="912" spans="1:9">
      <c r="A912"/>
      <c r="B912"/>
      <c r="C912" s="19"/>
      <c r="G912"/>
      <c r="H912"/>
      <c r="I912"/>
    </row>
    <row r="913" spans="1:9">
      <c r="A913"/>
      <c r="B913"/>
      <c r="C913" s="19"/>
      <c r="G913"/>
      <c r="H913"/>
      <c r="I913"/>
    </row>
    <row r="914" spans="1:9">
      <c r="A914"/>
      <c r="B914"/>
      <c r="C914" s="19"/>
      <c r="G914"/>
      <c r="H914"/>
      <c r="I914"/>
    </row>
    <row r="915" spans="1:9">
      <c r="A915"/>
      <c r="B915"/>
      <c r="C915" s="19"/>
      <c r="G915"/>
      <c r="H915"/>
      <c r="I915"/>
    </row>
    <row r="916" spans="1:9">
      <c r="A916"/>
      <c r="B916"/>
      <c r="C916" s="19"/>
      <c r="G916"/>
      <c r="H916"/>
      <c r="I916"/>
    </row>
    <row r="917" spans="1:9">
      <c r="A917"/>
      <c r="B917"/>
      <c r="C917" s="19"/>
      <c r="G917"/>
      <c r="H917"/>
      <c r="I917"/>
    </row>
    <row r="918" spans="1:9">
      <c r="A918"/>
      <c r="B918"/>
      <c r="C918" s="19"/>
      <c r="G918"/>
      <c r="H918"/>
      <c r="I918"/>
    </row>
    <row r="919" spans="1:9">
      <c r="A919"/>
      <c r="B919"/>
      <c r="C919" s="19"/>
      <c r="G919"/>
      <c r="H919"/>
      <c r="I919"/>
    </row>
    <row r="920" spans="1:9">
      <c r="A920"/>
      <c r="B920"/>
      <c r="C920" s="19"/>
      <c r="G920"/>
      <c r="H920"/>
      <c r="I920"/>
    </row>
    <row r="921" spans="1:9">
      <c r="A921"/>
      <c r="B921"/>
      <c r="C921" s="19"/>
      <c r="G921"/>
      <c r="H921"/>
      <c r="I921"/>
    </row>
    <row r="922" spans="1:9">
      <c r="A922"/>
      <c r="B922"/>
      <c r="C922" s="19"/>
      <c r="G922"/>
      <c r="H922"/>
      <c r="I922"/>
    </row>
    <row r="923" spans="1:9">
      <c r="A923"/>
      <c r="B923"/>
      <c r="C923" s="19"/>
      <c r="G923"/>
      <c r="H923"/>
      <c r="I923"/>
    </row>
    <row r="924" spans="1:9">
      <c r="A924"/>
      <c r="B924"/>
      <c r="C924" s="19"/>
      <c r="G924"/>
      <c r="H924"/>
      <c r="I924"/>
    </row>
    <row r="925" spans="1:9">
      <c r="A925"/>
      <c r="B925"/>
      <c r="C925" s="19"/>
      <c r="G925"/>
      <c r="H925"/>
      <c r="I925"/>
    </row>
    <row r="926" spans="1:9">
      <c r="A926"/>
      <c r="B926"/>
      <c r="C926" s="19"/>
      <c r="G926"/>
      <c r="H926"/>
      <c r="I926"/>
    </row>
    <row r="927" spans="1:9">
      <c r="A927"/>
      <c r="B927"/>
      <c r="C927" s="19"/>
      <c r="G927"/>
      <c r="H927"/>
      <c r="I927"/>
    </row>
    <row r="928" spans="1:9">
      <c r="A928"/>
      <c r="B928"/>
      <c r="C928" s="19"/>
      <c r="G928"/>
      <c r="H928"/>
      <c r="I928"/>
    </row>
    <row r="929" spans="1:9">
      <c r="A929"/>
      <c r="B929"/>
      <c r="C929" s="19"/>
      <c r="G929"/>
      <c r="H929"/>
      <c r="I929"/>
    </row>
    <row r="930" spans="1:9">
      <c r="A930"/>
      <c r="B930"/>
      <c r="C930" s="19"/>
      <c r="G930"/>
      <c r="H930"/>
      <c r="I930"/>
    </row>
    <row r="931" spans="1:9">
      <c r="A931"/>
      <c r="B931"/>
      <c r="C931" s="19"/>
      <c r="G931"/>
      <c r="H931"/>
      <c r="I931"/>
    </row>
    <row r="932" spans="1:9">
      <c r="A932"/>
      <c r="B932"/>
      <c r="C932" s="19"/>
      <c r="G932"/>
      <c r="H932"/>
      <c r="I932"/>
    </row>
    <row r="933" spans="1:9">
      <c r="A933"/>
      <c r="B933"/>
      <c r="C933" s="19"/>
      <c r="G933"/>
      <c r="H933"/>
      <c r="I933"/>
    </row>
    <row r="934" spans="1:9">
      <c r="A934"/>
      <c r="B934"/>
      <c r="C934" s="19"/>
      <c r="G934"/>
      <c r="H934"/>
      <c r="I934"/>
    </row>
    <row r="935" spans="1:9">
      <c r="A935"/>
      <c r="B935"/>
      <c r="C935" s="19"/>
      <c r="G935"/>
      <c r="H935"/>
      <c r="I935"/>
    </row>
    <row r="936" spans="1:9">
      <c r="A936"/>
      <c r="B936"/>
      <c r="C936" s="19"/>
      <c r="G936"/>
      <c r="H936"/>
      <c r="I936"/>
    </row>
    <row r="937" spans="1:9">
      <c r="A937"/>
      <c r="B937"/>
      <c r="C937" s="19"/>
      <c r="G937"/>
      <c r="H937"/>
      <c r="I937"/>
    </row>
    <row r="938" spans="1:9">
      <c r="A938"/>
      <c r="B938"/>
      <c r="C938" s="19"/>
      <c r="G938"/>
      <c r="H938"/>
      <c r="I938"/>
    </row>
    <row r="939" spans="1:9">
      <c r="A939"/>
      <c r="B939"/>
      <c r="C939" s="19"/>
      <c r="G939"/>
      <c r="H939"/>
      <c r="I939"/>
    </row>
    <row r="940" spans="1:9">
      <c r="A940"/>
      <c r="B940"/>
      <c r="C940" s="19"/>
      <c r="G940"/>
      <c r="H940"/>
      <c r="I940"/>
    </row>
    <row r="941" spans="1:9">
      <c r="A941"/>
      <c r="B941"/>
      <c r="C941" s="19"/>
      <c r="G941"/>
      <c r="H941"/>
      <c r="I941"/>
    </row>
    <row r="942" spans="1:9">
      <c r="A942"/>
      <c r="B942"/>
      <c r="C942" s="19"/>
      <c r="G942"/>
      <c r="H942"/>
      <c r="I942"/>
    </row>
    <row r="943" spans="1:9">
      <c r="A943"/>
      <c r="B943"/>
      <c r="C943" s="19"/>
      <c r="G943"/>
      <c r="H943"/>
      <c r="I943"/>
    </row>
    <row r="944" spans="1:9">
      <c r="A944"/>
      <c r="B944"/>
      <c r="C944" s="19"/>
      <c r="G944"/>
      <c r="H944"/>
      <c r="I944"/>
    </row>
    <row r="945" spans="1:9">
      <c r="A945"/>
      <c r="B945"/>
      <c r="C945" s="19"/>
      <c r="G945"/>
      <c r="H945"/>
      <c r="I945"/>
    </row>
    <row r="946" spans="1:9">
      <c r="A946"/>
      <c r="B946"/>
      <c r="C946" s="19"/>
      <c r="G946"/>
      <c r="H946"/>
      <c r="I946"/>
    </row>
    <row r="947" spans="1:9">
      <c r="A947"/>
      <c r="B947"/>
      <c r="C947" s="19"/>
      <c r="G947"/>
      <c r="H947"/>
      <c r="I947"/>
    </row>
    <row r="948" spans="1:9">
      <c r="A948"/>
      <c r="B948"/>
      <c r="C948" s="19"/>
      <c r="G948"/>
      <c r="H948"/>
      <c r="I948"/>
    </row>
    <row r="949" spans="1:9">
      <c r="A949"/>
      <c r="B949"/>
      <c r="C949" s="19"/>
      <c r="G949"/>
      <c r="H949"/>
      <c r="I949"/>
    </row>
    <row r="950" spans="1:9">
      <c r="A950"/>
      <c r="B950"/>
      <c r="C950" s="19"/>
      <c r="G950"/>
      <c r="H950"/>
      <c r="I950"/>
    </row>
    <row r="951" spans="1:9">
      <c r="A951"/>
      <c r="B951"/>
      <c r="C951" s="19"/>
      <c r="G951"/>
      <c r="H951"/>
      <c r="I951"/>
    </row>
    <row r="952" spans="1:9">
      <c r="A952"/>
      <c r="B952"/>
      <c r="C952" s="19"/>
      <c r="G952"/>
      <c r="H952"/>
      <c r="I952"/>
    </row>
    <row r="953" spans="1:9">
      <c r="A953"/>
      <c r="B953"/>
      <c r="C953" s="19"/>
      <c r="G953"/>
      <c r="H953"/>
      <c r="I953"/>
    </row>
    <row r="954" spans="1:9">
      <c r="A954"/>
      <c r="B954"/>
      <c r="C954" s="19"/>
      <c r="G954"/>
      <c r="H954"/>
      <c r="I954"/>
    </row>
    <row r="955" spans="1:9">
      <c r="A955"/>
      <c r="B955"/>
      <c r="C955" s="19"/>
      <c r="G955"/>
      <c r="H955"/>
      <c r="I955"/>
    </row>
    <row r="956" spans="1:9">
      <c r="A956"/>
      <c r="B956"/>
      <c r="C956" s="19"/>
      <c r="G956"/>
      <c r="H956"/>
      <c r="I956"/>
    </row>
    <row r="957" spans="1:9">
      <c r="A957"/>
      <c r="B957"/>
      <c r="C957" s="19"/>
      <c r="G957"/>
      <c r="H957"/>
      <c r="I957"/>
    </row>
    <row r="958" spans="1:9">
      <c r="A958"/>
      <c r="B958"/>
      <c r="C958" s="19"/>
      <c r="G958"/>
      <c r="H958"/>
      <c r="I958"/>
    </row>
    <row r="959" spans="1:9">
      <c r="A959"/>
      <c r="B959"/>
      <c r="C959" s="19"/>
      <c r="G959"/>
      <c r="H959"/>
      <c r="I959"/>
    </row>
    <row r="960" spans="1:9">
      <c r="A960"/>
      <c r="B960"/>
      <c r="C960" s="19"/>
    </row>
    <row r="961" spans="1:9">
      <c r="A961"/>
      <c r="B961"/>
      <c r="C961" s="19"/>
    </row>
    <row r="962" spans="1:9" s="18" customFormat="1">
      <c r="A962"/>
      <c r="B962"/>
      <c r="C962" s="19"/>
      <c r="D962"/>
      <c r="E962"/>
      <c r="G962" s="19"/>
      <c r="H962" s="19"/>
      <c r="I962" s="20"/>
    </row>
    <row r="963" spans="1:9" s="18" customFormat="1">
      <c r="A963"/>
      <c r="B963"/>
      <c r="C963" s="19"/>
      <c r="D963"/>
      <c r="E963"/>
      <c r="G963" s="19"/>
      <c r="H963" s="19"/>
      <c r="I963" s="20"/>
    </row>
    <row r="964" spans="1:9" s="18" customFormat="1">
      <c r="A964"/>
      <c r="B964"/>
      <c r="C964" s="19"/>
      <c r="D964"/>
      <c r="E964"/>
      <c r="G964" s="19"/>
      <c r="H964" s="19"/>
      <c r="I964" s="20"/>
    </row>
    <row r="965" spans="1:9" s="18" customFormat="1">
      <c r="A965"/>
      <c r="B965"/>
      <c r="C965" s="19"/>
      <c r="D965"/>
      <c r="E965"/>
      <c r="G965" s="19"/>
      <c r="H965" s="19"/>
      <c r="I965" s="20"/>
    </row>
    <row r="966" spans="1:9" s="18" customFormat="1">
      <c r="A966"/>
      <c r="B966"/>
      <c r="C966" s="19"/>
      <c r="D966"/>
      <c r="E966"/>
      <c r="G966" s="19"/>
      <c r="H966" s="19"/>
      <c r="I966" s="20"/>
    </row>
    <row r="967" spans="1:9" s="18" customFormat="1">
      <c r="A967"/>
      <c r="B967"/>
      <c r="C967" s="19"/>
      <c r="D967"/>
      <c r="E967"/>
      <c r="G967" s="19"/>
      <c r="H967" s="19"/>
      <c r="I967" s="20"/>
    </row>
    <row r="968" spans="1:9" s="18" customFormat="1">
      <c r="A968"/>
      <c r="B968"/>
      <c r="C968" s="19"/>
      <c r="D968"/>
      <c r="E968"/>
      <c r="G968" s="19"/>
      <c r="H968" s="19"/>
      <c r="I968" s="20"/>
    </row>
    <row r="969" spans="1:9" s="18" customFormat="1">
      <c r="A969" s="20"/>
      <c r="B969" s="20"/>
      <c r="C969" s="44"/>
      <c r="D969"/>
      <c r="E969"/>
      <c r="G969" s="19"/>
      <c r="H969" s="19"/>
      <c r="I969" s="20"/>
    </row>
    <row r="970" spans="1:9" s="18" customFormat="1">
      <c r="A970" s="20"/>
      <c r="B970" s="20"/>
      <c r="C970" s="44"/>
      <c r="D970"/>
      <c r="E970"/>
      <c r="G970" s="19"/>
      <c r="H970" s="19"/>
      <c r="I970" s="20"/>
    </row>
    <row r="971" spans="1:9" s="18" customFormat="1">
      <c r="C971" s="19"/>
      <c r="G971" s="19"/>
      <c r="H971" s="19"/>
      <c r="I971" s="20"/>
    </row>
    <row r="972" spans="1:9" s="18" customFormat="1">
      <c r="C972" s="19"/>
      <c r="G972" s="19"/>
      <c r="H972" s="19"/>
      <c r="I972" s="20"/>
    </row>
    <row r="973" spans="1:9" s="18" customFormat="1">
      <c r="C973" s="19"/>
      <c r="G973" s="19"/>
      <c r="H973" s="19"/>
      <c r="I973" s="20"/>
    </row>
    <row r="974" spans="1:9" s="18" customFormat="1">
      <c r="C974" s="19"/>
      <c r="G974" s="19"/>
      <c r="H974" s="19"/>
      <c r="I974" s="20"/>
    </row>
    <row r="975" spans="1:9" s="18" customFormat="1">
      <c r="C975" s="19"/>
      <c r="G975" s="19"/>
      <c r="H975" s="19"/>
      <c r="I975" s="20"/>
    </row>
    <row r="976" spans="1:9" s="18" customFormat="1">
      <c r="C976" s="19"/>
      <c r="G976" s="19"/>
      <c r="H976" s="19"/>
      <c r="I976" s="20"/>
    </row>
    <row r="977" spans="3:9" s="18" customFormat="1">
      <c r="C977" s="19"/>
      <c r="G977" s="19"/>
      <c r="H977" s="19"/>
      <c r="I977" s="20"/>
    </row>
    <row r="978" spans="3:9" s="18" customFormat="1">
      <c r="C978" s="19"/>
      <c r="G978" s="19"/>
      <c r="H978" s="19"/>
      <c r="I978" s="20"/>
    </row>
    <row r="979" spans="3:9" s="18" customFormat="1">
      <c r="C979" s="19"/>
      <c r="G979" s="19"/>
      <c r="H979" s="19"/>
      <c r="I979" s="20"/>
    </row>
    <row r="980" spans="3:9" s="18" customFormat="1">
      <c r="C980" s="19"/>
      <c r="G980" s="19"/>
      <c r="H980" s="19"/>
      <c r="I980" s="20"/>
    </row>
    <row r="981" spans="3:9" s="18" customFormat="1">
      <c r="C981" s="19"/>
      <c r="G981" s="19"/>
      <c r="H981" s="19"/>
      <c r="I981" s="20"/>
    </row>
    <row r="982" spans="3:9" s="18" customFormat="1">
      <c r="C982" s="19"/>
      <c r="G982" s="19"/>
      <c r="H982" s="19"/>
      <c r="I982" s="20"/>
    </row>
    <row r="983" spans="3:9" s="18" customFormat="1">
      <c r="C983" s="19"/>
      <c r="G983" s="19"/>
      <c r="H983" s="19"/>
      <c r="I983" s="20"/>
    </row>
    <row r="984" spans="3:9" s="18" customFormat="1">
      <c r="C984" s="19"/>
      <c r="G984" s="19"/>
      <c r="H984" s="19"/>
      <c r="I984" s="20"/>
    </row>
    <row r="985" spans="3:9" s="18" customFormat="1">
      <c r="C985" s="19"/>
      <c r="G985" s="19"/>
      <c r="H985" s="19"/>
      <c r="I985" s="20"/>
    </row>
    <row r="986" spans="3:9" s="18" customFormat="1">
      <c r="C986" s="19"/>
      <c r="G986" s="19"/>
      <c r="H986" s="19"/>
      <c r="I986" s="20"/>
    </row>
    <row r="987" spans="3:9" s="18" customFormat="1">
      <c r="C987" s="19"/>
      <c r="G987" s="19"/>
      <c r="H987" s="19"/>
      <c r="I987" s="20"/>
    </row>
    <row r="988" spans="3:9" s="18" customFormat="1">
      <c r="C988" s="19"/>
      <c r="G988" s="19"/>
      <c r="H988" s="19"/>
      <c r="I988" s="20"/>
    </row>
    <row r="989" spans="3:9" s="18" customFormat="1">
      <c r="C989" s="19"/>
      <c r="G989" s="19"/>
      <c r="H989" s="19"/>
      <c r="I989" s="20"/>
    </row>
    <row r="990" spans="3:9" s="18" customFormat="1">
      <c r="C990" s="19"/>
      <c r="G990" s="19"/>
      <c r="H990" s="19"/>
      <c r="I990" s="20"/>
    </row>
    <row r="991" spans="3:9" s="18" customFormat="1">
      <c r="C991" s="19"/>
      <c r="G991" s="19"/>
      <c r="H991" s="19"/>
      <c r="I991" s="20"/>
    </row>
    <row r="992" spans="3:9" s="18" customFormat="1">
      <c r="C992" s="19"/>
      <c r="G992" s="19"/>
      <c r="H992" s="19"/>
      <c r="I992" s="20"/>
    </row>
    <row r="993" spans="3:9" s="18" customFormat="1">
      <c r="C993" s="19"/>
      <c r="G993" s="19"/>
      <c r="H993" s="19"/>
      <c r="I993" s="20"/>
    </row>
    <row r="994" spans="3:9" s="18" customFormat="1">
      <c r="C994" s="19"/>
      <c r="G994" s="19"/>
      <c r="H994" s="19"/>
      <c r="I994" s="20"/>
    </row>
    <row r="995" spans="3:9" s="18" customFormat="1">
      <c r="C995" s="19"/>
      <c r="G995" s="19"/>
      <c r="H995" s="19"/>
      <c r="I995" s="20"/>
    </row>
    <row r="996" spans="3:9" s="18" customFormat="1">
      <c r="C996" s="19"/>
      <c r="G996" s="19"/>
      <c r="H996" s="19"/>
      <c r="I996" s="20"/>
    </row>
    <row r="997" spans="3:9" s="18" customFormat="1">
      <c r="C997" s="19"/>
      <c r="G997" s="19"/>
      <c r="H997" s="19"/>
      <c r="I997" s="20"/>
    </row>
    <row r="998" spans="3:9" s="18" customFormat="1">
      <c r="C998" s="19"/>
      <c r="G998" s="19"/>
      <c r="H998" s="19"/>
      <c r="I998" s="20"/>
    </row>
    <row r="999" spans="3:9" s="18" customFormat="1">
      <c r="C999" s="19"/>
      <c r="G999" s="19"/>
      <c r="H999" s="19"/>
      <c r="I999" s="20"/>
    </row>
    <row r="1000" spans="3:9" s="18" customFormat="1">
      <c r="C1000" s="19"/>
      <c r="G1000" s="19"/>
      <c r="H1000" s="19"/>
      <c r="I1000" s="20"/>
    </row>
    <row r="1001" spans="3:9" s="18" customFormat="1">
      <c r="C1001" s="19"/>
      <c r="G1001" s="19"/>
      <c r="H1001" s="19"/>
      <c r="I1001" s="20"/>
    </row>
    <row r="1002" spans="3:9" s="18" customFormat="1">
      <c r="C1002" s="19"/>
      <c r="G1002" s="19"/>
      <c r="H1002" s="19"/>
      <c r="I1002" s="20"/>
    </row>
    <row r="1003" spans="3:9" s="18" customFormat="1">
      <c r="C1003" s="19"/>
      <c r="G1003" s="19"/>
      <c r="H1003" s="19"/>
      <c r="I1003" s="20"/>
    </row>
    <row r="1004" spans="3:9" s="18" customFormat="1">
      <c r="C1004" s="19"/>
      <c r="G1004" s="19"/>
      <c r="H1004" s="19"/>
      <c r="I1004" s="20"/>
    </row>
    <row r="1005" spans="3:9" s="18" customFormat="1">
      <c r="C1005" s="19"/>
      <c r="G1005" s="19"/>
      <c r="H1005" s="19"/>
      <c r="I1005" s="20"/>
    </row>
    <row r="1006" spans="3:9" s="18" customFormat="1">
      <c r="C1006" s="19"/>
      <c r="G1006" s="19"/>
      <c r="H1006" s="19"/>
      <c r="I1006" s="20"/>
    </row>
    <row r="1007" spans="3:9" s="18" customFormat="1">
      <c r="C1007" s="19"/>
      <c r="G1007" s="19"/>
      <c r="H1007" s="19"/>
      <c r="I1007" s="20"/>
    </row>
    <row r="1008" spans="3:9" s="18" customFormat="1">
      <c r="C1008" s="19"/>
      <c r="G1008" s="19"/>
      <c r="H1008" s="19"/>
      <c r="I1008" s="20"/>
    </row>
    <row r="1009" spans="1:9" s="18" customFormat="1">
      <c r="C1009" s="19"/>
      <c r="G1009" s="19"/>
      <c r="H1009" s="19"/>
      <c r="I1009" s="20"/>
    </row>
    <row r="1010" spans="1:9" s="18" customFormat="1">
      <c r="C1010" s="19"/>
      <c r="G1010" s="19"/>
      <c r="H1010" s="19"/>
      <c r="I1010" s="20"/>
    </row>
    <row r="1011" spans="1:9" s="18" customFormat="1">
      <c r="C1011" s="19"/>
      <c r="G1011" s="19"/>
      <c r="H1011" s="19"/>
      <c r="I1011" s="20"/>
    </row>
    <row r="1012" spans="1:9">
      <c r="A1012" s="18"/>
      <c r="B1012" s="18"/>
      <c r="C1012" s="19"/>
      <c r="D1012" s="18"/>
      <c r="E1012" s="18"/>
    </row>
    <row r="1013" spans="1:9">
      <c r="A1013" s="18"/>
      <c r="B1013" s="18"/>
      <c r="C1013" s="19"/>
      <c r="D1013" s="18"/>
      <c r="E1013" s="18"/>
    </row>
    <row r="1014" spans="1:9" s="18" customFormat="1">
      <c r="C1014" s="19"/>
      <c r="G1014" s="19"/>
      <c r="H1014" s="19"/>
      <c r="I1014" s="20"/>
    </row>
    <row r="1015" spans="1:9" s="18" customFormat="1">
      <c r="C1015" s="19"/>
      <c r="G1015" s="19"/>
      <c r="H1015" s="19"/>
      <c r="I1015" s="20"/>
    </row>
    <row r="1016" spans="1:9" s="18" customFormat="1">
      <c r="C1016" s="19"/>
      <c r="G1016" s="19"/>
      <c r="H1016" s="19"/>
    </row>
    <row r="1017" spans="1:9" s="18" customFormat="1">
      <c r="C1017" s="19"/>
      <c r="G1017" s="19"/>
      <c r="H1017" s="19"/>
    </row>
    <row r="1018" spans="1:9" s="18" customFormat="1">
      <c r="C1018" s="19"/>
      <c r="G1018" s="19"/>
      <c r="H1018" s="19"/>
    </row>
    <row r="1019" spans="1:9" s="18" customFormat="1">
      <c r="C1019" s="19"/>
      <c r="G1019" s="19"/>
      <c r="H1019" s="19"/>
    </row>
    <row r="1020" spans="1:9" s="18" customFormat="1">
      <c r="C1020" s="19"/>
      <c r="G1020" s="19"/>
      <c r="H1020" s="19"/>
    </row>
    <row r="1021" spans="1:9" s="18" customFormat="1">
      <c r="A1021" s="20"/>
      <c r="B1021" s="20"/>
      <c r="C1021" s="44"/>
      <c r="D1021"/>
      <c r="E1021"/>
      <c r="G1021" s="19"/>
      <c r="H1021" s="19"/>
    </row>
    <row r="1022" spans="1:9" s="18" customFormat="1">
      <c r="A1022" s="20"/>
      <c r="B1022" s="20"/>
      <c r="C1022" s="44"/>
      <c r="D1022"/>
      <c r="E1022"/>
      <c r="G1022" s="19"/>
      <c r="H1022" s="19"/>
    </row>
    <row r="1023" spans="1:9" s="18" customFormat="1">
      <c r="C1023" s="19"/>
      <c r="G1023" s="19"/>
      <c r="H1023" s="19"/>
    </row>
    <row r="1024" spans="1:9" s="18" customFormat="1">
      <c r="C1024" s="19"/>
      <c r="G1024" s="19"/>
      <c r="H1024" s="19"/>
    </row>
    <row r="1025" spans="3:9" s="18" customFormat="1">
      <c r="C1025" s="19"/>
      <c r="G1025" s="19"/>
      <c r="H1025" s="19"/>
    </row>
    <row r="1026" spans="3:9" s="18" customFormat="1">
      <c r="C1026" s="19"/>
      <c r="G1026" s="19"/>
      <c r="H1026" s="19"/>
    </row>
    <row r="1027" spans="3:9" s="18" customFormat="1">
      <c r="C1027" s="19"/>
      <c r="G1027" s="19"/>
      <c r="H1027" s="19"/>
    </row>
    <row r="1028" spans="3:9" s="18" customFormat="1">
      <c r="C1028" s="19"/>
      <c r="G1028" s="19"/>
      <c r="H1028" s="19"/>
    </row>
    <row r="1029" spans="3:9" s="18" customFormat="1">
      <c r="C1029" s="19"/>
      <c r="G1029" s="19"/>
      <c r="H1029" s="19"/>
    </row>
    <row r="1030" spans="3:9" s="18" customFormat="1">
      <c r="C1030" s="19"/>
      <c r="G1030" s="19"/>
      <c r="H1030" s="19"/>
    </row>
    <row r="1031" spans="3:9" s="18" customFormat="1">
      <c r="C1031" s="19"/>
      <c r="G1031" s="19"/>
      <c r="H1031" s="19"/>
    </row>
    <row r="1032" spans="3:9" s="18" customFormat="1">
      <c r="C1032" s="19"/>
      <c r="G1032" s="19"/>
      <c r="H1032" s="19"/>
    </row>
    <row r="1033" spans="3:9" s="18" customFormat="1">
      <c r="C1033" s="19"/>
      <c r="G1033" s="19"/>
      <c r="H1033" s="19"/>
    </row>
    <row r="1034" spans="3:9" s="18" customFormat="1">
      <c r="C1034" s="19"/>
      <c r="G1034" s="19"/>
      <c r="H1034" s="19"/>
    </row>
    <row r="1035" spans="3:9" s="18" customFormat="1">
      <c r="C1035" s="19"/>
      <c r="G1035" s="19"/>
      <c r="H1035" s="19"/>
    </row>
    <row r="1036" spans="3:9" s="18" customFormat="1">
      <c r="C1036" s="19"/>
      <c r="G1036" s="19"/>
      <c r="H1036" s="19"/>
    </row>
    <row r="1037" spans="3:9" s="18" customFormat="1">
      <c r="C1037" s="19"/>
      <c r="G1037" s="19"/>
      <c r="H1037" s="19"/>
    </row>
    <row r="1038" spans="3:9" s="18" customFormat="1">
      <c r="C1038" s="19"/>
      <c r="G1038" s="19"/>
      <c r="H1038" s="19"/>
      <c r="I1038" s="20"/>
    </row>
    <row r="1039" spans="3:9" s="18" customFormat="1">
      <c r="C1039" s="19"/>
      <c r="G1039" s="19"/>
      <c r="H1039" s="19"/>
      <c r="I1039" s="20"/>
    </row>
    <row r="1040" spans="3:9" s="18" customFormat="1">
      <c r="C1040" s="19"/>
      <c r="G1040" s="19"/>
      <c r="H1040" s="19"/>
      <c r="I1040" s="20"/>
    </row>
    <row r="1041" spans="3:9" s="18" customFormat="1">
      <c r="C1041" s="19"/>
      <c r="G1041" s="19"/>
      <c r="H1041" s="19"/>
      <c r="I1041" s="20"/>
    </row>
    <row r="1042" spans="3:9" s="18" customFormat="1">
      <c r="C1042" s="19"/>
      <c r="G1042" s="19"/>
      <c r="H1042" s="19"/>
      <c r="I1042" s="20"/>
    </row>
    <row r="1043" spans="3:9" s="18" customFormat="1">
      <c r="C1043" s="19"/>
      <c r="G1043" s="19"/>
      <c r="H1043" s="19"/>
      <c r="I1043" s="20"/>
    </row>
    <row r="1044" spans="3:9" s="18" customFormat="1">
      <c r="C1044" s="19"/>
      <c r="G1044" s="19"/>
      <c r="H1044" s="19"/>
      <c r="I1044" s="20"/>
    </row>
    <row r="1045" spans="3:9" s="18" customFormat="1">
      <c r="C1045" s="19"/>
      <c r="G1045" s="19"/>
      <c r="H1045" s="19"/>
      <c r="I1045" s="20"/>
    </row>
    <row r="1046" spans="3:9" s="18" customFormat="1">
      <c r="C1046" s="19"/>
      <c r="G1046" s="19"/>
      <c r="H1046" s="19"/>
      <c r="I1046" s="20"/>
    </row>
    <row r="1047" spans="3:9" s="18" customFormat="1">
      <c r="C1047" s="19"/>
      <c r="G1047" s="19"/>
      <c r="H1047" s="19"/>
      <c r="I1047" s="20"/>
    </row>
    <row r="1048" spans="3:9" s="18" customFormat="1">
      <c r="C1048" s="19"/>
      <c r="G1048" s="19"/>
      <c r="H1048" s="19"/>
      <c r="I1048" s="20"/>
    </row>
    <row r="1049" spans="3:9" s="18" customFormat="1">
      <c r="C1049" s="19"/>
      <c r="G1049" s="19"/>
      <c r="H1049" s="19"/>
      <c r="I1049" s="20"/>
    </row>
    <row r="1050" spans="3:9" s="18" customFormat="1">
      <c r="C1050" s="19"/>
      <c r="G1050" s="19"/>
      <c r="H1050" s="19"/>
      <c r="I1050" s="20"/>
    </row>
    <row r="1051" spans="3:9" s="18" customFormat="1">
      <c r="C1051" s="19"/>
      <c r="G1051" s="19"/>
      <c r="H1051" s="19"/>
      <c r="I1051" s="20"/>
    </row>
    <row r="1052" spans="3:9" s="18" customFormat="1">
      <c r="C1052" s="19"/>
      <c r="G1052" s="19"/>
      <c r="H1052" s="19"/>
      <c r="I1052" s="20"/>
    </row>
    <row r="1053" spans="3:9" s="18" customFormat="1">
      <c r="C1053" s="19"/>
      <c r="G1053" s="19"/>
      <c r="H1053" s="19"/>
      <c r="I1053" s="20"/>
    </row>
    <row r="1054" spans="3:9" s="18" customFormat="1">
      <c r="C1054" s="19"/>
      <c r="G1054" s="19"/>
      <c r="H1054" s="19"/>
      <c r="I1054" s="20"/>
    </row>
    <row r="1055" spans="3:9" s="18" customFormat="1">
      <c r="C1055" s="19"/>
      <c r="G1055" s="19"/>
      <c r="H1055" s="19"/>
      <c r="I1055" s="20"/>
    </row>
    <row r="1056" spans="3:9" s="18" customFormat="1">
      <c r="C1056" s="19"/>
      <c r="G1056" s="19"/>
      <c r="H1056" s="19"/>
      <c r="I1056" s="20"/>
    </row>
    <row r="1057" spans="3:9" s="18" customFormat="1">
      <c r="C1057" s="19"/>
      <c r="G1057" s="19"/>
      <c r="H1057" s="19"/>
      <c r="I1057" s="20"/>
    </row>
    <row r="1058" spans="3:9" s="18" customFormat="1">
      <c r="C1058" s="19"/>
      <c r="G1058" s="19"/>
      <c r="H1058" s="19"/>
      <c r="I1058" s="20"/>
    </row>
    <row r="1059" spans="3:9" s="18" customFormat="1">
      <c r="C1059" s="19"/>
      <c r="G1059" s="19"/>
      <c r="H1059" s="19"/>
      <c r="I1059" s="20"/>
    </row>
    <row r="1060" spans="3:9" s="18" customFormat="1">
      <c r="C1060" s="19"/>
      <c r="G1060" s="19"/>
      <c r="H1060" s="19"/>
      <c r="I1060" s="20"/>
    </row>
    <row r="1061" spans="3:9" s="18" customFormat="1">
      <c r="C1061" s="19"/>
      <c r="G1061" s="19"/>
      <c r="H1061" s="19"/>
      <c r="I1061" s="20"/>
    </row>
    <row r="1062" spans="3:9" s="18" customFormat="1">
      <c r="C1062" s="19"/>
      <c r="G1062" s="19"/>
      <c r="H1062" s="19"/>
      <c r="I1062" s="20"/>
    </row>
    <row r="1063" spans="3:9" s="18" customFormat="1">
      <c r="C1063" s="19"/>
      <c r="G1063" s="19"/>
      <c r="H1063" s="19"/>
      <c r="I1063" s="20"/>
    </row>
    <row r="1064" spans="3:9" s="18" customFormat="1">
      <c r="C1064" s="19"/>
      <c r="G1064" s="19"/>
      <c r="H1064" s="19"/>
      <c r="I1064" s="20"/>
    </row>
    <row r="1065" spans="3:9" s="18" customFormat="1">
      <c r="C1065" s="19"/>
      <c r="G1065" s="19"/>
      <c r="H1065" s="19"/>
      <c r="I1065" s="20"/>
    </row>
    <row r="1066" spans="3:9" s="18" customFormat="1">
      <c r="C1066" s="19"/>
      <c r="G1066" s="19"/>
      <c r="H1066" s="19"/>
      <c r="I1066" s="20"/>
    </row>
    <row r="1067" spans="3:9" s="18" customFormat="1">
      <c r="C1067" s="19"/>
      <c r="G1067" s="19"/>
      <c r="H1067" s="19"/>
      <c r="I1067" s="20"/>
    </row>
    <row r="1068" spans="3:9" s="18" customFormat="1">
      <c r="C1068" s="19"/>
      <c r="G1068" s="19"/>
      <c r="H1068" s="19"/>
      <c r="I1068" s="20"/>
    </row>
    <row r="1069" spans="3:9" s="18" customFormat="1">
      <c r="C1069" s="19"/>
      <c r="G1069" s="19"/>
      <c r="H1069" s="19"/>
      <c r="I1069" s="20"/>
    </row>
    <row r="1070" spans="3:9" s="18" customFormat="1">
      <c r="C1070" s="19"/>
      <c r="G1070" s="19"/>
      <c r="H1070" s="19"/>
      <c r="I1070" s="20"/>
    </row>
    <row r="1071" spans="3:9" s="18" customFormat="1">
      <c r="C1071" s="19"/>
      <c r="G1071" s="19"/>
      <c r="H1071" s="19"/>
    </row>
    <row r="1072" spans="3:9" s="18" customFormat="1">
      <c r="C1072" s="19"/>
      <c r="G1072" s="19"/>
      <c r="H1072" s="19"/>
    </row>
    <row r="1073" spans="3:10" s="18" customFormat="1">
      <c r="C1073" s="19"/>
      <c r="G1073" s="19"/>
      <c r="H1073" s="19"/>
    </row>
    <row r="1074" spans="3:10" s="18" customFormat="1">
      <c r="C1074" s="19"/>
      <c r="G1074" s="19"/>
      <c r="H1074" s="19"/>
    </row>
    <row r="1075" spans="3:10" s="18" customFormat="1">
      <c r="C1075" s="19"/>
      <c r="G1075" s="19"/>
      <c r="H1075" s="19"/>
    </row>
    <row r="1076" spans="3:10" s="18" customFormat="1">
      <c r="C1076" s="19"/>
      <c r="G1076" s="19"/>
      <c r="H1076" s="19"/>
    </row>
    <row r="1077" spans="3:10" s="18" customFormat="1">
      <c r="C1077" s="19"/>
      <c r="G1077" s="19"/>
      <c r="H1077" s="19"/>
    </row>
    <row r="1078" spans="3:10" s="18" customFormat="1">
      <c r="C1078" s="19"/>
      <c r="G1078" s="19"/>
      <c r="H1078" s="19"/>
    </row>
    <row r="1079" spans="3:10" s="18" customFormat="1">
      <c r="C1079" s="19"/>
      <c r="G1079" s="19"/>
      <c r="H1079" s="19"/>
    </row>
    <row r="1080" spans="3:10" s="18" customFormat="1">
      <c r="C1080" s="19"/>
      <c r="G1080" s="19"/>
      <c r="H1080" s="19"/>
    </row>
    <row r="1081" spans="3:10" s="18" customFormat="1">
      <c r="C1081" s="19"/>
      <c r="G1081" s="19"/>
      <c r="H1081" s="19"/>
    </row>
    <row r="1082" spans="3:10" s="18" customFormat="1">
      <c r="C1082" s="19"/>
      <c r="G1082" s="19"/>
      <c r="H1082" s="19"/>
    </row>
    <row r="1083" spans="3:10" s="18" customFormat="1">
      <c r="C1083" s="19"/>
      <c r="G1083" s="19"/>
      <c r="H1083" s="19"/>
    </row>
    <row r="1084" spans="3:10" s="18" customFormat="1">
      <c r="C1084" s="19"/>
      <c r="G1084" s="19"/>
      <c r="H1084" s="19"/>
    </row>
    <row r="1085" spans="3:10" s="18" customFormat="1">
      <c r="C1085" s="19"/>
      <c r="G1085" s="19"/>
      <c r="H1085" s="19"/>
    </row>
    <row r="1086" spans="3:10" s="18" customFormat="1">
      <c r="C1086" s="19"/>
      <c r="G1086" s="19"/>
      <c r="H1086" s="19"/>
      <c r="I1086" s="25"/>
      <c r="J1086" s="30"/>
    </row>
    <row r="1087" spans="3:10" s="18" customFormat="1">
      <c r="C1087" s="19"/>
      <c r="G1087" s="19"/>
      <c r="H1087" s="19"/>
      <c r="I1087" s="25"/>
      <c r="J1087" s="30"/>
    </row>
    <row r="1088" spans="3:10" s="18" customFormat="1">
      <c r="C1088" s="19"/>
      <c r="G1088" s="19"/>
      <c r="H1088" s="19"/>
      <c r="I1088" s="25"/>
      <c r="J1088" s="30"/>
    </row>
    <row r="1089" spans="3:10" s="18" customFormat="1">
      <c r="C1089" s="19"/>
      <c r="G1089" s="19"/>
      <c r="H1089" s="19"/>
      <c r="I1089" s="25"/>
      <c r="J1089" s="30"/>
    </row>
    <row r="1090" spans="3:10" s="18" customFormat="1">
      <c r="C1090" s="19"/>
      <c r="G1090" s="19"/>
      <c r="H1090" s="19"/>
      <c r="I1090" s="25"/>
      <c r="J1090" s="30"/>
    </row>
    <row r="1091" spans="3:10" s="18" customFormat="1">
      <c r="C1091" s="19"/>
      <c r="G1091" s="19"/>
      <c r="H1091" s="19"/>
      <c r="I1091" s="25"/>
      <c r="J1091" s="30"/>
    </row>
    <row r="1092" spans="3:10" s="18" customFormat="1">
      <c r="C1092" s="19"/>
      <c r="G1092" s="19"/>
      <c r="H1092" s="19"/>
      <c r="I1092" s="25"/>
      <c r="J1092" s="30"/>
    </row>
    <row r="1093" spans="3:10" s="18" customFormat="1">
      <c r="C1093" s="19"/>
      <c r="G1093" s="19"/>
      <c r="H1093" s="19"/>
      <c r="I1093" s="25"/>
      <c r="J1093" s="30"/>
    </row>
    <row r="1094" spans="3:10" s="18" customFormat="1">
      <c r="C1094" s="19"/>
      <c r="G1094" s="19"/>
      <c r="H1094" s="19"/>
      <c r="I1094" s="25"/>
      <c r="J1094" s="30"/>
    </row>
    <row r="1095" spans="3:10" s="18" customFormat="1">
      <c r="C1095" s="19"/>
      <c r="G1095" s="19"/>
      <c r="H1095" s="19"/>
      <c r="I1095" s="25"/>
      <c r="J1095" s="30"/>
    </row>
    <row r="1096" spans="3:10" s="18" customFormat="1">
      <c r="C1096" s="19"/>
      <c r="G1096" s="19"/>
      <c r="H1096" s="19"/>
      <c r="I1096" s="25"/>
      <c r="J1096" s="30"/>
    </row>
    <row r="1097" spans="3:10" s="18" customFormat="1">
      <c r="C1097" s="19"/>
      <c r="G1097" s="19"/>
      <c r="H1097" s="19"/>
      <c r="I1097" s="25"/>
      <c r="J1097" s="30"/>
    </row>
    <row r="1098" spans="3:10" s="18" customFormat="1">
      <c r="C1098" s="19"/>
      <c r="G1098" s="19"/>
      <c r="H1098" s="19"/>
      <c r="I1098" s="25"/>
      <c r="J1098" s="30"/>
    </row>
    <row r="1099" spans="3:10" s="18" customFormat="1">
      <c r="C1099" s="19"/>
      <c r="G1099" s="19"/>
      <c r="H1099" s="19"/>
      <c r="I1099" s="25"/>
      <c r="J1099" s="25"/>
    </row>
    <row r="1100" spans="3:10" s="18" customFormat="1">
      <c r="C1100" s="19"/>
      <c r="G1100" s="19"/>
      <c r="H1100" s="19"/>
    </row>
    <row r="1101" spans="3:10" s="18" customFormat="1">
      <c r="C1101" s="19"/>
      <c r="G1101" s="19"/>
      <c r="H1101" s="19"/>
    </row>
    <row r="1102" spans="3:10" s="18" customFormat="1">
      <c r="C1102" s="19"/>
      <c r="G1102" s="19"/>
      <c r="H1102" s="19"/>
    </row>
    <row r="1103" spans="3:10" s="18" customFormat="1">
      <c r="C1103" s="19"/>
      <c r="G1103" s="19"/>
      <c r="H1103" s="19"/>
    </row>
    <row r="1104" spans="3:10" s="18" customFormat="1">
      <c r="C1104" s="19"/>
      <c r="G1104" s="19"/>
      <c r="H1104" s="19"/>
    </row>
    <row r="1105" spans="1:9" s="18" customFormat="1">
      <c r="C1105" s="19"/>
      <c r="G1105" s="19"/>
      <c r="H1105" s="19"/>
    </row>
    <row r="1106" spans="1:9" s="18" customFormat="1">
      <c r="C1106" s="19"/>
      <c r="G1106" s="19"/>
      <c r="H1106" s="19"/>
    </row>
    <row r="1107" spans="1:9">
      <c r="A1107" s="18"/>
      <c r="B1107" s="18"/>
      <c r="C1107" s="19"/>
      <c r="D1107" s="18"/>
      <c r="E1107" s="18"/>
    </row>
    <row r="1108" spans="1:9">
      <c r="A1108" s="18"/>
      <c r="B1108" s="18"/>
      <c r="C1108" s="19"/>
      <c r="D1108" s="18"/>
      <c r="E1108" s="18"/>
    </row>
    <row r="1109" spans="1:9">
      <c r="A1109" s="18"/>
      <c r="B1109" s="18"/>
      <c r="C1109" s="19"/>
      <c r="D1109" s="18"/>
      <c r="E1109" s="18"/>
      <c r="G1109"/>
      <c r="H1109"/>
      <c r="I1109"/>
    </row>
    <row r="1110" spans="1:9">
      <c r="A1110" s="18"/>
      <c r="B1110" s="18"/>
      <c r="C1110" s="19"/>
      <c r="D1110" s="18"/>
      <c r="E1110" s="18"/>
      <c r="G1110"/>
      <c r="H1110"/>
      <c r="I1110"/>
    </row>
    <row r="1111" spans="1:9">
      <c r="A1111" s="18"/>
      <c r="B1111" s="18"/>
      <c r="C1111" s="19"/>
      <c r="D1111" s="18"/>
      <c r="E1111" s="18"/>
      <c r="G1111"/>
      <c r="H1111"/>
      <c r="I1111"/>
    </row>
    <row r="1112" spans="1:9">
      <c r="A1112" s="18"/>
      <c r="B1112" s="18"/>
      <c r="C1112" s="19"/>
      <c r="D1112" s="18"/>
      <c r="E1112" s="18"/>
      <c r="G1112"/>
      <c r="H1112"/>
      <c r="I1112"/>
    </row>
    <row r="1113" spans="1:9">
      <c r="A1113" s="18"/>
      <c r="B1113" s="18"/>
      <c r="C1113" s="19"/>
      <c r="D1113" s="18"/>
      <c r="E1113" s="18"/>
      <c r="G1113"/>
      <c r="H1113"/>
      <c r="I1113"/>
    </row>
    <row r="1114" spans="1:9">
      <c r="A1114" s="18"/>
      <c r="B1114" s="18"/>
      <c r="C1114" s="19"/>
      <c r="D1114" s="18"/>
      <c r="E1114" s="18"/>
      <c r="G1114"/>
      <c r="H1114"/>
      <c r="I1114"/>
    </row>
    <row r="1115" spans="1:9">
      <c r="A1115" s="18"/>
      <c r="B1115" s="18"/>
      <c r="C1115" s="19"/>
      <c r="D1115" s="18"/>
      <c r="E1115" s="18"/>
      <c r="G1115"/>
      <c r="H1115"/>
      <c r="I1115"/>
    </row>
    <row r="1116" spans="1:9">
      <c r="G1116"/>
      <c r="H1116"/>
      <c r="I1116"/>
    </row>
    <row r="1117" spans="1:9">
      <c r="G1117"/>
      <c r="H1117"/>
      <c r="I1117"/>
    </row>
    <row r="1118" spans="1:9">
      <c r="A1118"/>
      <c r="B1118"/>
      <c r="C1118" s="19"/>
      <c r="G1118"/>
      <c r="H1118"/>
      <c r="I1118"/>
    </row>
    <row r="1119" spans="1:9">
      <c r="A1119"/>
      <c r="B1119"/>
      <c r="C1119" s="19"/>
      <c r="G1119"/>
      <c r="H1119"/>
      <c r="I1119"/>
    </row>
    <row r="1120" spans="1:9">
      <c r="A1120"/>
      <c r="B1120"/>
      <c r="C1120" s="19"/>
      <c r="G1120"/>
      <c r="H1120"/>
      <c r="I1120"/>
    </row>
    <row r="1121" spans="1:9">
      <c r="A1121"/>
      <c r="B1121"/>
      <c r="C1121" s="19"/>
      <c r="G1121"/>
      <c r="H1121"/>
      <c r="I1121"/>
    </row>
    <row r="1122" spans="1:9">
      <c r="A1122"/>
      <c r="B1122"/>
      <c r="C1122" s="19"/>
      <c r="G1122"/>
      <c r="H1122"/>
      <c r="I1122"/>
    </row>
    <row r="1123" spans="1:9">
      <c r="A1123"/>
      <c r="B1123"/>
      <c r="C1123" s="19"/>
      <c r="G1123"/>
      <c r="H1123"/>
      <c r="I1123"/>
    </row>
    <row r="1124" spans="1:9">
      <c r="A1124"/>
      <c r="B1124"/>
      <c r="C1124" s="19"/>
      <c r="G1124"/>
      <c r="H1124"/>
      <c r="I1124"/>
    </row>
    <row r="1125" spans="1:9">
      <c r="A1125"/>
      <c r="B1125"/>
      <c r="C1125" s="19"/>
      <c r="G1125"/>
      <c r="H1125"/>
      <c r="I1125"/>
    </row>
    <row r="1126" spans="1:9">
      <c r="A1126"/>
      <c r="B1126"/>
      <c r="C1126" s="19"/>
      <c r="G1126"/>
      <c r="H1126"/>
      <c r="I1126"/>
    </row>
    <row r="1127" spans="1:9">
      <c r="A1127"/>
      <c r="B1127"/>
      <c r="C1127" s="19"/>
      <c r="G1127"/>
      <c r="H1127"/>
      <c r="I1127"/>
    </row>
    <row r="1128" spans="1:9">
      <c r="A1128"/>
      <c r="B1128"/>
      <c r="C1128" s="19"/>
      <c r="G1128"/>
      <c r="H1128"/>
      <c r="I1128"/>
    </row>
    <row r="1129" spans="1:9">
      <c r="A1129"/>
      <c r="B1129"/>
      <c r="C1129" s="19"/>
      <c r="G1129"/>
      <c r="H1129"/>
      <c r="I1129"/>
    </row>
    <row r="1130" spans="1:9">
      <c r="A1130"/>
      <c r="B1130"/>
      <c r="C1130" s="19"/>
      <c r="G1130"/>
      <c r="H1130"/>
      <c r="I1130"/>
    </row>
    <row r="1131" spans="1:9">
      <c r="A1131"/>
      <c r="B1131"/>
      <c r="C1131" s="19"/>
      <c r="G1131"/>
      <c r="H1131"/>
      <c r="I1131"/>
    </row>
    <row r="1132" spans="1:9">
      <c r="A1132"/>
      <c r="B1132"/>
      <c r="C1132" s="19"/>
      <c r="G1132"/>
      <c r="H1132"/>
      <c r="I1132"/>
    </row>
    <row r="1133" spans="1:9">
      <c r="A1133"/>
      <c r="B1133"/>
      <c r="C1133" s="19"/>
      <c r="G1133"/>
      <c r="H1133"/>
      <c r="I1133"/>
    </row>
    <row r="1134" spans="1:9">
      <c r="A1134"/>
      <c r="B1134"/>
      <c r="C1134" s="19"/>
      <c r="G1134"/>
      <c r="H1134"/>
      <c r="I1134"/>
    </row>
    <row r="1135" spans="1:9">
      <c r="A1135"/>
      <c r="B1135"/>
      <c r="C1135" s="19"/>
      <c r="G1135"/>
      <c r="H1135"/>
      <c r="I1135"/>
    </row>
    <row r="1136" spans="1:9">
      <c r="A1136"/>
      <c r="B1136"/>
      <c r="C1136" s="19"/>
      <c r="G1136"/>
      <c r="H1136"/>
      <c r="I1136"/>
    </row>
    <row r="1137" spans="1:9">
      <c r="A1137"/>
      <c r="B1137"/>
      <c r="C1137" s="19"/>
      <c r="G1137"/>
      <c r="H1137"/>
    </row>
    <row r="1138" spans="1:9">
      <c r="A1138"/>
      <c r="B1138"/>
      <c r="C1138" s="19"/>
      <c r="G1138"/>
      <c r="H1138"/>
    </row>
    <row r="1139" spans="1:9">
      <c r="A1139"/>
      <c r="B1139"/>
      <c r="C1139" s="19"/>
      <c r="G1139"/>
      <c r="H1139"/>
    </row>
    <row r="1140" spans="1:9">
      <c r="A1140"/>
      <c r="B1140"/>
      <c r="C1140" s="19"/>
      <c r="G1140"/>
      <c r="H1140"/>
    </row>
    <row r="1141" spans="1:9">
      <c r="A1141"/>
      <c r="B1141"/>
      <c r="C1141" s="19"/>
      <c r="G1141"/>
      <c r="H1141"/>
    </row>
    <row r="1142" spans="1:9">
      <c r="A1142"/>
      <c r="B1142"/>
      <c r="C1142" s="19"/>
      <c r="G1142"/>
      <c r="H1142"/>
    </row>
    <row r="1143" spans="1:9">
      <c r="A1143"/>
      <c r="B1143"/>
      <c r="C1143" s="19"/>
      <c r="G1143"/>
      <c r="H1143"/>
    </row>
    <row r="1144" spans="1:9">
      <c r="A1144"/>
      <c r="B1144"/>
      <c r="C1144" s="19"/>
      <c r="G1144"/>
      <c r="H1144"/>
    </row>
    <row r="1145" spans="1:9">
      <c r="A1145"/>
      <c r="B1145"/>
      <c r="C1145" s="19"/>
      <c r="G1145"/>
      <c r="H1145"/>
    </row>
    <row r="1146" spans="1:9" s="18" customFormat="1">
      <c r="A1146"/>
      <c r="B1146"/>
      <c r="C1146" s="19"/>
      <c r="D1146"/>
      <c r="E1146"/>
      <c r="G1146" s="19"/>
      <c r="H1146" s="19"/>
      <c r="I1146" s="20"/>
    </row>
    <row r="1147" spans="1:9">
      <c r="A1147"/>
      <c r="B1147"/>
      <c r="C1147" s="19"/>
    </row>
    <row r="1148" spans="1:9">
      <c r="A1148"/>
      <c r="B1148"/>
      <c r="C1148" s="19"/>
      <c r="G1148"/>
      <c r="H1148"/>
    </row>
    <row r="1149" spans="1:9">
      <c r="A1149"/>
      <c r="B1149"/>
      <c r="C1149" s="19"/>
      <c r="G1149"/>
      <c r="H1149"/>
    </row>
    <row r="1150" spans="1:9">
      <c r="A1150"/>
      <c r="B1150"/>
      <c r="C1150" s="19"/>
      <c r="G1150"/>
      <c r="H1150"/>
    </row>
    <row r="1151" spans="1:9">
      <c r="A1151"/>
      <c r="B1151"/>
      <c r="C1151" s="19"/>
      <c r="G1151"/>
      <c r="H1151"/>
    </row>
    <row r="1152" spans="1:9">
      <c r="A1152"/>
      <c r="B1152"/>
      <c r="C1152" s="19"/>
      <c r="G1152"/>
      <c r="H1152"/>
    </row>
    <row r="1153" spans="1:9">
      <c r="A1153"/>
      <c r="B1153"/>
      <c r="C1153" s="19"/>
      <c r="G1153"/>
      <c r="H1153"/>
    </row>
    <row r="1154" spans="1:9">
      <c r="A1154"/>
      <c r="B1154"/>
      <c r="C1154" s="19"/>
    </row>
    <row r="1155" spans="1:9">
      <c r="A1155" s="18"/>
      <c r="B1155" s="18"/>
      <c r="C1155" s="19"/>
      <c r="D1155" s="18"/>
      <c r="E1155" s="18"/>
    </row>
    <row r="1156" spans="1:9" s="18" customFormat="1">
      <c r="A1156" s="20"/>
      <c r="B1156" s="20"/>
      <c r="C1156" s="44"/>
      <c r="D1156"/>
      <c r="E1156"/>
      <c r="G1156" s="19"/>
      <c r="H1156" s="19"/>
      <c r="I1156" s="20"/>
    </row>
    <row r="1157" spans="1:9" s="18" customFormat="1">
      <c r="A1157"/>
      <c r="B1157"/>
      <c r="C1157" s="19"/>
      <c r="D1157"/>
      <c r="E1157"/>
      <c r="G1157" s="19"/>
      <c r="H1157" s="19"/>
      <c r="I1157" s="20"/>
    </row>
    <row r="1158" spans="1:9" s="18" customFormat="1">
      <c r="A1158"/>
      <c r="B1158"/>
      <c r="C1158" s="19"/>
      <c r="D1158"/>
      <c r="E1158"/>
      <c r="G1158" s="19"/>
      <c r="H1158" s="19"/>
      <c r="I1158" s="20"/>
    </row>
    <row r="1159" spans="1:9" s="18" customFormat="1">
      <c r="A1159"/>
      <c r="B1159"/>
      <c r="C1159" s="19"/>
      <c r="D1159"/>
      <c r="E1159"/>
      <c r="G1159" s="19"/>
      <c r="H1159" s="19"/>
      <c r="I1159" s="20"/>
    </row>
    <row r="1160" spans="1:9" s="18" customFormat="1">
      <c r="A1160"/>
      <c r="B1160"/>
      <c r="C1160" s="19"/>
      <c r="D1160"/>
      <c r="E1160"/>
      <c r="G1160" s="19"/>
      <c r="H1160" s="19"/>
      <c r="I1160" s="20"/>
    </row>
    <row r="1161" spans="1:9" s="18" customFormat="1">
      <c r="A1161"/>
      <c r="B1161"/>
      <c r="C1161" s="19"/>
      <c r="D1161"/>
      <c r="E1161"/>
      <c r="G1161" s="19"/>
      <c r="H1161" s="19"/>
      <c r="I1161" s="20"/>
    </row>
    <row r="1162" spans="1:9" s="18" customFormat="1">
      <c r="A1162"/>
      <c r="B1162"/>
      <c r="C1162" s="19"/>
      <c r="D1162"/>
      <c r="E1162"/>
      <c r="G1162" s="19"/>
      <c r="H1162" s="19"/>
      <c r="I1162" s="20"/>
    </row>
    <row r="1163" spans="1:9" s="18" customFormat="1">
      <c r="A1163" s="20"/>
      <c r="B1163" s="20"/>
      <c r="C1163" s="44"/>
      <c r="D1163"/>
      <c r="E1163"/>
      <c r="G1163" s="19"/>
      <c r="H1163" s="19"/>
      <c r="I1163" s="20"/>
    </row>
    <row r="1164" spans="1:9" s="18" customFormat="1">
      <c r="A1164" s="20"/>
      <c r="B1164" s="20"/>
      <c r="C1164" s="44"/>
      <c r="D1164"/>
      <c r="E1164"/>
      <c r="G1164" s="19"/>
      <c r="H1164" s="19"/>
      <c r="I1164" s="20"/>
    </row>
    <row r="1165" spans="1:9" s="18" customFormat="1">
      <c r="C1165" s="19"/>
      <c r="G1165" s="19"/>
      <c r="H1165" s="19"/>
      <c r="I1165" s="20"/>
    </row>
    <row r="1166" spans="1:9" s="18" customFormat="1">
      <c r="C1166" s="19"/>
      <c r="G1166" s="19"/>
      <c r="H1166" s="19"/>
      <c r="I1166" s="20"/>
    </row>
    <row r="1167" spans="1:9" s="18" customFormat="1">
      <c r="C1167" s="19"/>
      <c r="G1167" s="19"/>
      <c r="H1167" s="19"/>
      <c r="I1167" s="20"/>
    </row>
    <row r="1168" spans="1:9" s="18" customFormat="1">
      <c r="C1168" s="19"/>
      <c r="G1168" s="19"/>
      <c r="H1168" s="19"/>
      <c r="I1168" s="20"/>
    </row>
    <row r="1169" spans="3:9" s="18" customFormat="1">
      <c r="C1169" s="19"/>
      <c r="G1169" s="19"/>
      <c r="H1169" s="19"/>
      <c r="I1169" s="20"/>
    </row>
    <row r="1170" spans="3:9" s="18" customFormat="1">
      <c r="C1170" s="19"/>
      <c r="G1170" s="19"/>
      <c r="H1170" s="19"/>
      <c r="I1170" s="20"/>
    </row>
    <row r="1171" spans="3:9" s="18" customFormat="1">
      <c r="C1171" s="19"/>
      <c r="G1171" s="19"/>
      <c r="H1171" s="19"/>
      <c r="I1171" s="20"/>
    </row>
    <row r="1172" spans="3:9" s="18" customFormat="1">
      <c r="C1172" s="19"/>
      <c r="G1172" s="19"/>
      <c r="H1172" s="19"/>
      <c r="I1172" s="20"/>
    </row>
    <row r="1173" spans="3:9" s="18" customFormat="1">
      <c r="C1173" s="19"/>
      <c r="G1173" s="19"/>
      <c r="H1173" s="19"/>
      <c r="I1173" s="20"/>
    </row>
    <row r="1174" spans="3:9" s="18" customFormat="1">
      <c r="C1174" s="19"/>
      <c r="G1174" s="19"/>
      <c r="H1174" s="19"/>
      <c r="I1174" s="20"/>
    </row>
    <row r="1175" spans="3:9" s="18" customFormat="1">
      <c r="C1175" s="19"/>
      <c r="G1175" s="19"/>
      <c r="H1175" s="19"/>
      <c r="I1175" s="20"/>
    </row>
    <row r="1176" spans="3:9" s="18" customFormat="1">
      <c r="C1176" s="19"/>
      <c r="G1176" s="19"/>
      <c r="H1176" s="19"/>
      <c r="I1176" s="20"/>
    </row>
    <row r="1177" spans="3:9" s="18" customFormat="1">
      <c r="C1177" s="19"/>
      <c r="G1177" s="19"/>
      <c r="H1177" s="19"/>
      <c r="I1177" s="20"/>
    </row>
    <row r="1178" spans="3:9" s="18" customFormat="1">
      <c r="C1178" s="19"/>
      <c r="G1178" s="19"/>
      <c r="H1178" s="19"/>
      <c r="I1178" s="20"/>
    </row>
    <row r="1179" spans="3:9" s="18" customFormat="1">
      <c r="C1179" s="19"/>
      <c r="G1179" s="19"/>
      <c r="H1179" s="19"/>
      <c r="I1179" s="20"/>
    </row>
    <row r="1180" spans="3:9" s="18" customFormat="1">
      <c r="C1180" s="19"/>
      <c r="G1180" s="19"/>
      <c r="H1180" s="19"/>
      <c r="I1180" s="20"/>
    </row>
    <row r="1181" spans="3:9" s="18" customFormat="1">
      <c r="C1181" s="19"/>
      <c r="G1181" s="19"/>
      <c r="H1181" s="19"/>
      <c r="I1181" s="20"/>
    </row>
    <row r="1182" spans="3:9" s="18" customFormat="1">
      <c r="C1182" s="19"/>
      <c r="G1182" s="19"/>
      <c r="H1182" s="19"/>
      <c r="I1182" s="20"/>
    </row>
    <row r="1183" spans="3:9" s="18" customFormat="1">
      <c r="C1183" s="19"/>
      <c r="G1183" s="19"/>
      <c r="H1183" s="19"/>
      <c r="I1183" s="20"/>
    </row>
    <row r="1184" spans="3:9" s="18" customFormat="1">
      <c r="C1184" s="19"/>
      <c r="G1184" s="19"/>
      <c r="H1184" s="19"/>
      <c r="I1184" s="20"/>
    </row>
    <row r="1185" spans="3:9" s="18" customFormat="1">
      <c r="C1185" s="19"/>
      <c r="G1185" s="19"/>
      <c r="H1185" s="19"/>
      <c r="I1185" s="20"/>
    </row>
    <row r="1186" spans="3:9" s="18" customFormat="1">
      <c r="C1186" s="19"/>
      <c r="G1186" s="19"/>
      <c r="H1186" s="19"/>
      <c r="I1186" s="20"/>
    </row>
    <row r="1187" spans="3:9" s="18" customFormat="1">
      <c r="C1187" s="19"/>
      <c r="G1187" s="19"/>
      <c r="H1187" s="19"/>
      <c r="I1187" s="20"/>
    </row>
    <row r="1188" spans="3:9" s="18" customFormat="1">
      <c r="C1188" s="19"/>
      <c r="G1188" s="19"/>
      <c r="H1188" s="19"/>
      <c r="I1188" s="20"/>
    </row>
    <row r="1189" spans="3:9" s="18" customFormat="1">
      <c r="C1189" s="19"/>
      <c r="G1189" s="19"/>
      <c r="H1189" s="19"/>
      <c r="I1189" s="20"/>
    </row>
    <row r="1190" spans="3:9" s="18" customFormat="1">
      <c r="C1190" s="19"/>
      <c r="G1190" s="19"/>
      <c r="H1190" s="19"/>
      <c r="I1190" s="20"/>
    </row>
    <row r="1191" spans="3:9" s="18" customFormat="1">
      <c r="C1191" s="19"/>
      <c r="G1191" s="19"/>
      <c r="H1191" s="19"/>
      <c r="I1191" s="20"/>
    </row>
    <row r="1192" spans="3:9" s="18" customFormat="1">
      <c r="C1192" s="19"/>
      <c r="G1192" s="19"/>
      <c r="H1192" s="19"/>
      <c r="I1192" s="20"/>
    </row>
    <row r="1193" spans="3:9" s="18" customFormat="1">
      <c r="C1193" s="19"/>
      <c r="G1193" s="19"/>
      <c r="H1193" s="19"/>
      <c r="I1193" s="20"/>
    </row>
    <row r="1194" spans="3:9" s="18" customFormat="1">
      <c r="C1194" s="19"/>
      <c r="G1194" s="19"/>
      <c r="H1194" s="19"/>
      <c r="I1194" s="20"/>
    </row>
    <row r="1195" spans="3:9" s="18" customFormat="1">
      <c r="C1195" s="19"/>
      <c r="G1195" s="19"/>
      <c r="H1195" s="19"/>
      <c r="I1195" s="20"/>
    </row>
    <row r="1196" spans="3:9" s="18" customFormat="1">
      <c r="C1196" s="19"/>
      <c r="G1196" s="19"/>
      <c r="H1196" s="19"/>
      <c r="I1196" s="20"/>
    </row>
    <row r="1197" spans="3:9" s="18" customFormat="1">
      <c r="C1197" s="19"/>
      <c r="G1197" s="19"/>
      <c r="H1197" s="19"/>
      <c r="I1197" s="20"/>
    </row>
    <row r="1198" spans="3:9" s="18" customFormat="1">
      <c r="C1198" s="19"/>
      <c r="G1198" s="19"/>
      <c r="H1198" s="19"/>
      <c r="I1198" s="20"/>
    </row>
    <row r="1199" spans="3:9" s="18" customFormat="1">
      <c r="C1199" s="19"/>
      <c r="G1199" s="19"/>
      <c r="H1199" s="19"/>
      <c r="I1199" s="20"/>
    </row>
    <row r="1200" spans="3:9" s="18" customFormat="1">
      <c r="C1200" s="19"/>
      <c r="G1200" s="19"/>
      <c r="H1200" s="19"/>
      <c r="I1200" s="20"/>
    </row>
    <row r="1201" spans="1:9" s="18" customFormat="1">
      <c r="C1201" s="19"/>
      <c r="G1201" s="19"/>
      <c r="H1201" s="19"/>
      <c r="I1201" s="20"/>
    </row>
    <row r="1202" spans="1:9" s="18" customFormat="1">
      <c r="C1202" s="19"/>
      <c r="G1202" s="19"/>
      <c r="H1202" s="19"/>
      <c r="I1202" s="20"/>
    </row>
    <row r="1203" spans="1:9" s="18" customFormat="1">
      <c r="C1203" s="19"/>
      <c r="G1203" s="19"/>
      <c r="H1203" s="19"/>
      <c r="I1203" s="20"/>
    </row>
    <row r="1204" spans="1:9" s="18" customFormat="1">
      <c r="C1204" s="19"/>
      <c r="G1204" s="19"/>
      <c r="H1204" s="19"/>
      <c r="I1204" s="20"/>
    </row>
    <row r="1205" spans="1:9" s="18" customFormat="1">
      <c r="C1205" s="19"/>
      <c r="G1205" s="19"/>
      <c r="H1205" s="19"/>
      <c r="I1205" s="20"/>
    </row>
    <row r="1206" spans="1:9">
      <c r="A1206" s="18"/>
      <c r="B1206" s="18"/>
      <c r="C1206" s="19"/>
      <c r="D1206" s="18"/>
      <c r="E1206" s="18"/>
    </row>
    <row r="1207" spans="1:9">
      <c r="A1207" s="18"/>
      <c r="B1207" s="18"/>
      <c r="C1207" s="19"/>
      <c r="D1207" s="18"/>
      <c r="E1207" s="18"/>
    </row>
    <row r="1208" spans="1:9">
      <c r="A1208" s="18"/>
      <c r="B1208" s="18"/>
      <c r="C1208" s="19"/>
      <c r="D1208" s="18"/>
      <c r="E1208" s="18"/>
    </row>
    <row r="1209" spans="1:9">
      <c r="A1209" s="18"/>
      <c r="B1209" s="18"/>
      <c r="C1209" s="19"/>
      <c r="D1209" s="18"/>
      <c r="E1209" s="18"/>
      <c r="G1209"/>
      <c r="H1209"/>
    </row>
    <row r="1210" spans="1:9">
      <c r="A1210" s="18"/>
      <c r="B1210" s="18"/>
      <c r="C1210" s="19"/>
      <c r="D1210" s="18"/>
      <c r="E1210" s="18"/>
      <c r="G1210"/>
      <c r="H1210"/>
    </row>
    <row r="1211" spans="1:9" s="18" customFormat="1">
      <c r="C1211" s="19"/>
      <c r="I1211" s="20"/>
    </row>
    <row r="1212" spans="1:9" s="18" customFormat="1">
      <c r="C1212" s="19"/>
      <c r="I1212" s="20"/>
    </row>
    <row r="1213" spans="1:9" s="18" customFormat="1">
      <c r="C1213" s="19"/>
      <c r="I1213" s="20"/>
    </row>
    <row r="1214" spans="1:9">
      <c r="A1214" s="18"/>
      <c r="B1214" s="18"/>
      <c r="C1214" s="19"/>
      <c r="D1214" s="18"/>
      <c r="E1214" s="18"/>
      <c r="G1214"/>
      <c r="H1214"/>
    </row>
    <row r="1215" spans="1:9">
      <c r="G1215"/>
      <c r="H1215"/>
    </row>
    <row r="1216" spans="1:9">
      <c r="G1216"/>
      <c r="H1216"/>
    </row>
    <row r="1217" spans="1:9" s="18" customFormat="1">
      <c r="A1217" s="20"/>
      <c r="B1217" s="20"/>
      <c r="C1217" s="44"/>
      <c r="D1217"/>
      <c r="E1217"/>
      <c r="I1217" s="20"/>
    </row>
    <row r="1218" spans="1:9" s="18" customFormat="1">
      <c r="A1218"/>
      <c r="B1218"/>
      <c r="C1218" s="19"/>
      <c r="D1218"/>
      <c r="E1218"/>
      <c r="I1218" s="20"/>
    </row>
    <row r="1219" spans="1:9" s="18" customFormat="1">
      <c r="A1219"/>
      <c r="B1219"/>
      <c r="C1219" s="19"/>
      <c r="D1219"/>
      <c r="E1219"/>
      <c r="I1219" s="20"/>
    </row>
    <row r="1220" spans="1:9" s="18" customFormat="1">
      <c r="C1220" s="19"/>
      <c r="I1220" s="20"/>
    </row>
    <row r="1221" spans="1:9" s="18" customFormat="1">
      <c r="C1221" s="19"/>
      <c r="I1221" s="20"/>
    </row>
    <row r="1222" spans="1:9" s="18" customFormat="1">
      <c r="C1222" s="19"/>
      <c r="I1222" s="20"/>
    </row>
    <row r="1223" spans="1:9" s="18" customFormat="1">
      <c r="A1223"/>
      <c r="B1223"/>
      <c r="C1223" s="19"/>
      <c r="D1223"/>
      <c r="E1223"/>
      <c r="I1223" s="20"/>
    </row>
    <row r="1224" spans="1:9" s="18" customFormat="1">
      <c r="A1224"/>
      <c r="B1224"/>
      <c r="C1224" s="19"/>
      <c r="D1224"/>
      <c r="E1224"/>
      <c r="I1224" s="20"/>
    </row>
    <row r="1225" spans="1:9" s="18" customFormat="1">
      <c r="A1225"/>
      <c r="B1225"/>
      <c r="C1225" s="19"/>
      <c r="D1225"/>
      <c r="E1225"/>
      <c r="I1225" s="20"/>
    </row>
    <row r="1226" spans="1:9" s="18" customFormat="1">
      <c r="C1226" s="19"/>
      <c r="I1226" s="20"/>
    </row>
    <row r="1227" spans="1:9" s="18" customFormat="1">
      <c r="C1227" s="19"/>
      <c r="I1227" s="20"/>
    </row>
    <row r="1228" spans="1:9" s="18" customFormat="1">
      <c r="C1228" s="19"/>
      <c r="I1228" s="20"/>
    </row>
    <row r="1229" spans="1:9" s="18" customFormat="1">
      <c r="C1229" s="19"/>
      <c r="I1229" s="20"/>
    </row>
    <row r="1230" spans="1:9" s="18" customFormat="1">
      <c r="C1230" s="19"/>
      <c r="I1230" s="20"/>
    </row>
    <row r="1231" spans="1:9" s="18" customFormat="1">
      <c r="C1231" s="19"/>
      <c r="I1231" s="20"/>
    </row>
    <row r="1232" spans="1:9">
      <c r="A1232" s="18"/>
      <c r="B1232" s="18"/>
      <c r="C1232" s="19"/>
      <c r="D1232" s="18"/>
      <c r="E1232" s="18"/>
      <c r="G1232"/>
      <c r="H1232"/>
    </row>
    <row r="1233" spans="1:9">
      <c r="A1233" s="18"/>
      <c r="B1233" s="18"/>
      <c r="C1233" s="19"/>
      <c r="D1233" s="18"/>
      <c r="E1233" s="18"/>
      <c r="G1233"/>
      <c r="H1233"/>
    </row>
    <row r="1234" spans="1:9" s="18" customFormat="1">
      <c r="C1234" s="19"/>
      <c r="I1234" s="20"/>
    </row>
    <row r="1235" spans="1:9" s="18" customFormat="1">
      <c r="C1235" s="19"/>
      <c r="I1235" s="20"/>
    </row>
    <row r="1236" spans="1:9" s="18" customFormat="1">
      <c r="C1236" s="19"/>
      <c r="I1236" s="20"/>
    </row>
    <row r="1237" spans="1:9" s="18" customFormat="1">
      <c r="C1237" s="19"/>
      <c r="I1237" s="20"/>
    </row>
    <row r="1238" spans="1:9">
      <c r="A1238" s="18"/>
      <c r="B1238" s="18"/>
      <c r="C1238" s="19"/>
      <c r="D1238" s="18"/>
      <c r="E1238" s="18"/>
      <c r="G1238"/>
      <c r="H1238"/>
    </row>
    <row r="1239" spans="1:9" s="18" customFormat="1">
      <c r="C1239" s="19"/>
      <c r="G1239" s="19"/>
      <c r="H1239" s="19"/>
      <c r="I1239" s="20"/>
    </row>
    <row r="1240" spans="1:9">
      <c r="A1240" s="18"/>
      <c r="B1240" s="18"/>
      <c r="C1240" s="19"/>
      <c r="D1240" s="18"/>
      <c r="E1240" s="18"/>
    </row>
    <row r="1241" spans="1:9">
      <c r="A1241"/>
      <c r="B1241"/>
      <c r="C1241" s="19"/>
      <c r="G1241"/>
      <c r="H1241"/>
    </row>
    <row r="1242" spans="1:9">
      <c r="A1242"/>
      <c r="B1242"/>
      <c r="C1242" s="19"/>
      <c r="G1242"/>
      <c r="H1242"/>
    </row>
    <row r="1243" spans="1:9">
      <c r="A1243" s="18"/>
      <c r="B1243" s="18"/>
      <c r="C1243" s="19"/>
      <c r="D1243" s="18"/>
      <c r="E1243" s="18"/>
      <c r="G1243"/>
      <c r="H1243"/>
    </row>
    <row r="1244" spans="1:9">
      <c r="A1244" s="18"/>
      <c r="B1244" s="18"/>
      <c r="C1244" s="19"/>
      <c r="D1244" s="18"/>
      <c r="E1244" s="18"/>
      <c r="G1244"/>
      <c r="H1244"/>
    </row>
    <row r="1245" spans="1:9">
      <c r="A1245" s="18"/>
      <c r="B1245" s="18"/>
      <c r="C1245" s="19"/>
      <c r="D1245" s="18"/>
      <c r="E1245" s="18"/>
      <c r="G1245"/>
      <c r="H1245"/>
    </row>
    <row r="1246" spans="1:9">
      <c r="A1246" s="18"/>
      <c r="B1246" s="18"/>
      <c r="C1246" s="19"/>
      <c r="D1246" s="18"/>
      <c r="E1246" s="18"/>
      <c r="G1246"/>
      <c r="H1246"/>
    </row>
    <row r="1247" spans="1:9">
      <c r="A1247"/>
      <c r="B1247"/>
      <c r="C1247" s="19"/>
      <c r="G1247"/>
      <c r="H1247"/>
    </row>
    <row r="1248" spans="1:9">
      <c r="A1248" s="18"/>
      <c r="B1248" s="18"/>
      <c r="C1248" s="19"/>
      <c r="D1248" s="18"/>
      <c r="E1248" s="18"/>
      <c r="G1248"/>
      <c r="H1248"/>
    </row>
    <row r="1249" spans="1:9">
      <c r="G1249"/>
      <c r="H1249"/>
      <c r="I1249"/>
    </row>
    <row r="1250" spans="1:9">
      <c r="A1250"/>
      <c r="B1250"/>
      <c r="C1250" s="19"/>
      <c r="G1250"/>
      <c r="H1250"/>
      <c r="I1250"/>
    </row>
    <row r="1251" spans="1:9">
      <c r="A1251"/>
      <c r="B1251"/>
      <c r="C1251" s="19"/>
      <c r="G1251"/>
      <c r="H1251"/>
      <c r="I1251"/>
    </row>
    <row r="1252" spans="1:9">
      <c r="A1252"/>
      <c r="B1252"/>
      <c r="C1252" s="19"/>
      <c r="G1252"/>
      <c r="H1252"/>
      <c r="I1252"/>
    </row>
    <row r="1253" spans="1:9">
      <c r="A1253"/>
      <c r="B1253"/>
      <c r="C1253" s="19"/>
      <c r="G1253"/>
      <c r="H1253"/>
      <c r="I1253"/>
    </row>
    <row r="1254" spans="1:9">
      <c r="A1254"/>
      <c r="B1254"/>
      <c r="C1254" s="19"/>
      <c r="G1254"/>
      <c r="H1254"/>
      <c r="I1254"/>
    </row>
    <row r="1255" spans="1:9">
      <c r="A1255"/>
      <c r="B1255"/>
      <c r="C1255" s="19"/>
      <c r="G1255"/>
      <c r="H1255"/>
      <c r="I1255"/>
    </row>
    <row r="1256" spans="1:9">
      <c r="A1256"/>
      <c r="B1256"/>
      <c r="C1256" s="19"/>
      <c r="G1256"/>
      <c r="H1256"/>
      <c r="I1256"/>
    </row>
    <row r="1257" spans="1:9">
      <c r="A1257"/>
      <c r="B1257"/>
      <c r="C1257" s="19"/>
      <c r="G1257"/>
      <c r="H1257"/>
      <c r="I1257"/>
    </row>
    <row r="1258" spans="1:9">
      <c r="A1258"/>
      <c r="B1258"/>
      <c r="C1258" s="19"/>
      <c r="G1258"/>
      <c r="H1258"/>
      <c r="I1258"/>
    </row>
    <row r="1259" spans="1:9">
      <c r="A1259"/>
      <c r="B1259"/>
      <c r="C1259" s="19"/>
      <c r="G1259"/>
      <c r="H1259"/>
      <c r="I1259"/>
    </row>
    <row r="1260" spans="1:9">
      <c r="A1260"/>
      <c r="B1260"/>
      <c r="C1260" s="19"/>
      <c r="G1260"/>
      <c r="H1260"/>
      <c r="I1260"/>
    </row>
    <row r="1261" spans="1:9">
      <c r="A1261"/>
      <c r="B1261"/>
      <c r="C1261" s="19"/>
      <c r="G1261"/>
      <c r="H1261"/>
      <c r="I1261"/>
    </row>
    <row r="1262" spans="1:9">
      <c r="A1262"/>
      <c r="B1262"/>
      <c r="C1262" s="19"/>
      <c r="G1262"/>
      <c r="H1262"/>
      <c r="I1262"/>
    </row>
    <row r="1263" spans="1:9">
      <c r="A1263"/>
      <c r="B1263"/>
      <c r="C1263" s="19"/>
      <c r="G1263"/>
      <c r="H1263"/>
      <c r="I1263"/>
    </row>
    <row r="1264" spans="1:9">
      <c r="A1264"/>
      <c r="B1264"/>
      <c r="C1264" s="19"/>
      <c r="G1264"/>
      <c r="H1264"/>
      <c r="I1264"/>
    </row>
    <row r="1265" spans="1:10">
      <c r="A1265"/>
      <c r="B1265"/>
      <c r="C1265" s="19"/>
      <c r="G1265"/>
      <c r="H1265"/>
    </row>
    <row r="1266" spans="1:10">
      <c r="A1266"/>
      <c r="B1266"/>
      <c r="C1266" s="19"/>
      <c r="G1266"/>
      <c r="H1266"/>
    </row>
    <row r="1267" spans="1:10">
      <c r="A1267"/>
      <c r="B1267"/>
      <c r="C1267" s="19"/>
      <c r="G1267"/>
      <c r="H1267"/>
    </row>
    <row r="1268" spans="1:10">
      <c r="A1268"/>
      <c r="B1268"/>
      <c r="C1268" s="19"/>
      <c r="G1268"/>
      <c r="H1268"/>
    </row>
    <row r="1269" spans="1:10" s="18" customFormat="1">
      <c r="A1269"/>
      <c r="B1269"/>
      <c r="C1269" s="19"/>
      <c r="D1269"/>
      <c r="E1269"/>
      <c r="G1269" s="19"/>
      <c r="H1269" s="19"/>
      <c r="I1269" s="20"/>
    </row>
    <row r="1270" spans="1:10">
      <c r="A1270"/>
      <c r="B1270"/>
      <c r="C1270" s="19"/>
    </row>
    <row r="1271" spans="1:10">
      <c r="A1271"/>
      <c r="B1271"/>
      <c r="C1271" s="19"/>
      <c r="G1271"/>
      <c r="H1271"/>
    </row>
    <row r="1272" spans="1:10">
      <c r="A1272"/>
      <c r="B1272"/>
      <c r="C1272" s="19"/>
      <c r="G1272"/>
      <c r="H1272"/>
    </row>
    <row r="1273" spans="1:10">
      <c r="A1273"/>
      <c r="B1273"/>
      <c r="C1273" s="19"/>
      <c r="G1273"/>
      <c r="H1273"/>
    </row>
    <row r="1274" spans="1:10" s="18" customFormat="1">
      <c r="A1274"/>
      <c r="B1274"/>
      <c r="C1274" s="19"/>
      <c r="D1274"/>
      <c r="E1274"/>
      <c r="I1274" s="25"/>
      <c r="J1274" s="25"/>
    </row>
    <row r="1275" spans="1:10" s="18" customFormat="1">
      <c r="A1275"/>
      <c r="B1275"/>
      <c r="C1275" s="19"/>
      <c r="D1275"/>
      <c r="E1275"/>
      <c r="I1275" s="25"/>
      <c r="J1275" s="25"/>
    </row>
    <row r="1276" spans="1:10" s="18" customFormat="1">
      <c r="A1276"/>
      <c r="B1276"/>
      <c r="C1276" s="19"/>
      <c r="D1276"/>
      <c r="E1276"/>
      <c r="I1276" s="25"/>
      <c r="J1276" s="25"/>
    </row>
    <row r="1277" spans="1:10" s="18" customFormat="1">
      <c r="A1277"/>
      <c r="B1277"/>
      <c r="C1277" s="19"/>
      <c r="D1277"/>
      <c r="E1277"/>
      <c r="I1277" s="25"/>
      <c r="J1277" s="25"/>
    </row>
    <row r="1278" spans="1:10" s="18" customFormat="1">
      <c r="C1278" s="19"/>
      <c r="I1278" s="25"/>
      <c r="J1278" s="25"/>
    </row>
    <row r="1279" spans="1:10" s="18" customFormat="1">
      <c r="A1279" s="20"/>
      <c r="B1279" s="20"/>
      <c r="C1279" s="44"/>
      <c r="D1279"/>
      <c r="E1279"/>
      <c r="I1279" s="25"/>
      <c r="J1279" s="25"/>
    </row>
    <row r="1280" spans="1:10" s="18" customFormat="1">
      <c r="A1280"/>
      <c r="B1280"/>
      <c r="C1280" s="19"/>
      <c r="D1280"/>
      <c r="E1280"/>
      <c r="I1280" s="25"/>
      <c r="J1280" s="25"/>
    </row>
    <row r="1281" spans="1:10" s="18" customFormat="1">
      <c r="A1281"/>
      <c r="B1281"/>
      <c r="C1281" s="19"/>
      <c r="D1281"/>
      <c r="E1281"/>
      <c r="I1281" s="25"/>
      <c r="J1281" s="25"/>
    </row>
    <row r="1282" spans="1:10" s="18" customFormat="1">
      <c r="A1282"/>
      <c r="B1282"/>
      <c r="C1282" s="19"/>
      <c r="D1282"/>
      <c r="E1282"/>
      <c r="I1282" s="25"/>
      <c r="J1282" s="25"/>
    </row>
    <row r="1283" spans="1:10" s="18" customFormat="1">
      <c r="C1283" s="19"/>
      <c r="I1283" s="25"/>
      <c r="J1283" s="25"/>
    </row>
    <row r="1284" spans="1:10" s="18" customFormat="1">
      <c r="C1284" s="19"/>
      <c r="I1284" s="25"/>
      <c r="J1284" s="25"/>
    </row>
    <row r="1285" spans="1:10" s="18" customFormat="1">
      <c r="C1285" s="19"/>
      <c r="I1285" s="25"/>
      <c r="J1285" s="25"/>
    </row>
    <row r="1286" spans="1:10" s="18" customFormat="1">
      <c r="C1286" s="19"/>
      <c r="I1286" s="25"/>
      <c r="J1286" s="25"/>
    </row>
    <row r="1287" spans="1:10" s="18" customFormat="1">
      <c r="C1287" s="19"/>
      <c r="I1287" s="25"/>
      <c r="J1287" s="25"/>
    </row>
    <row r="1288" spans="1:10" s="18" customFormat="1">
      <c r="C1288" s="19"/>
      <c r="I1288" s="25"/>
      <c r="J1288" s="25"/>
    </row>
    <row r="1289" spans="1:10" s="18" customFormat="1">
      <c r="C1289" s="19"/>
      <c r="I1289" s="25"/>
      <c r="J1289" s="25"/>
    </row>
    <row r="1290" spans="1:10" s="18" customFormat="1">
      <c r="C1290" s="19"/>
      <c r="I1290" s="25"/>
      <c r="J1290" s="25"/>
    </row>
    <row r="1291" spans="1:10" s="18" customFormat="1">
      <c r="C1291" s="19"/>
      <c r="I1291" s="25"/>
      <c r="J1291" s="25"/>
    </row>
    <row r="1292" spans="1:10" s="18" customFormat="1">
      <c r="C1292" s="19"/>
      <c r="I1292" s="25"/>
      <c r="J1292" s="25"/>
    </row>
    <row r="1293" spans="1:10" s="18" customFormat="1">
      <c r="C1293" s="19"/>
      <c r="J1293" s="25"/>
    </row>
    <row r="1294" spans="1:10" s="18" customFormat="1">
      <c r="C1294" s="19"/>
      <c r="J1294" s="25"/>
    </row>
    <row r="1295" spans="1:10" s="18" customFormat="1">
      <c r="C1295" s="19"/>
      <c r="J1295" s="25"/>
    </row>
    <row r="1296" spans="1:10" s="18" customFormat="1">
      <c r="C1296" s="19"/>
      <c r="J1296" s="25"/>
    </row>
    <row r="1297" spans="1:10" s="18" customFormat="1">
      <c r="C1297" s="19"/>
      <c r="J1297" s="25"/>
    </row>
    <row r="1298" spans="1:10" s="18" customFormat="1">
      <c r="C1298" s="19"/>
      <c r="J1298" s="25"/>
    </row>
    <row r="1299" spans="1:10" s="18" customFormat="1">
      <c r="C1299" s="19"/>
      <c r="J1299" s="25"/>
    </row>
    <row r="1300" spans="1:10" s="18" customFormat="1">
      <c r="C1300" s="19"/>
      <c r="I1300" s="25"/>
      <c r="J1300" s="25"/>
    </row>
    <row r="1301" spans="1:10" s="18" customFormat="1">
      <c r="C1301" s="19"/>
      <c r="G1301" s="19"/>
      <c r="H1301" s="19"/>
      <c r="I1301" s="25"/>
      <c r="J1301" s="25"/>
    </row>
    <row r="1302" spans="1:10" s="18" customFormat="1">
      <c r="C1302" s="19"/>
      <c r="G1302" s="19"/>
      <c r="H1302" s="19"/>
    </row>
    <row r="1303" spans="1:10">
      <c r="A1303" s="18"/>
      <c r="B1303" s="18"/>
      <c r="C1303" s="19"/>
      <c r="D1303" s="18"/>
      <c r="E1303" s="18"/>
    </row>
    <row r="1304" spans="1:10" s="18" customFormat="1">
      <c r="C1304" s="19"/>
      <c r="G1304" s="19"/>
      <c r="H1304" s="19"/>
    </row>
    <row r="1305" spans="1:10" s="18" customFormat="1">
      <c r="C1305" s="19"/>
      <c r="G1305" s="19"/>
      <c r="H1305" s="19"/>
    </row>
    <row r="1306" spans="1:10">
      <c r="A1306" s="18"/>
      <c r="B1306" s="18"/>
      <c r="C1306" s="19"/>
      <c r="D1306" s="18"/>
      <c r="E1306" s="18"/>
    </row>
    <row r="1307" spans="1:10">
      <c r="A1307" s="18"/>
      <c r="B1307" s="18"/>
      <c r="C1307" s="19"/>
      <c r="D1307" s="18"/>
      <c r="E1307" s="18"/>
    </row>
    <row r="1308" spans="1:10" s="18" customFormat="1">
      <c r="C1308" s="19"/>
      <c r="G1308" s="19"/>
      <c r="H1308" s="19"/>
    </row>
    <row r="1309" spans="1:10">
      <c r="A1309" s="18"/>
      <c r="B1309" s="18"/>
      <c r="C1309" s="19"/>
      <c r="D1309" s="18"/>
      <c r="E1309" s="18"/>
    </row>
    <row r="1310" spans="1:10">
      <c r="A1310" s="18"/>
      <c r="B1310" s="18"/>
      <c r="C1310" s="19"/>
      <c r="D1310" s="18"/>
      <c r="E1310" s="18"/>
    </row>
    <row r="1311" spans="1:10">
      <c r="A1311" s="18"/>
      <c r="B1311" s="18"/>
      <c r="C1311" s="19"/>
      <c r="D1311" s="18"/>
      <c r="E1311" s="18"/>
    </row>
    <row r="1312" spans="1:10">
      <c r="G1312"/>
      <c r="H1312"/>
    </row>
    <row r="1313" spans="1:9">
      <c r="A1313" s="18"/>
      <c r="B1313" s="18"/>
      <c r="C1313" s="19"/>
      <c r="D1313" s="18"/>
      <c r="E1313" s="18"/>
      <c r="G1313"/>
      <c r="H1313"/>
      <c r="I1313"/>
    </row>
    <row r="1314" spans="1:9">
      <c r="A1314" s="18"/>
      <c r="B1314" s="18"/>
      <c r="C1314" s="19"/>
      <c r="D1314" s="18"/>
      <c r="E1314" s="18"/>
      <c r="G1314"/>
      <c r="H1314"/>
      <c r="I1314"/>
    </row>
    <row r="1315" spans="1:9">
      <c r="G1315"/>
      <c r="H1315"/>
      <c r="I1315"/>
    </row>
    <row r="1316" spans="1:9">
      <c r="G1316"/>
      <c r="H1316"/>
      <c r="I1316"/>
    </row>
    <row r="1317" spans="1:9">
      <c r="D1317" s="18"/>
      <c r="E1317" s="18"/>
      <c r="G1317"/>
      <c r="H1317"/>
      <c r="I1317"/>
    </row>
    <row r="1318" spans="1:9">
      <c r="G1318"/>
      <c r="H1318"/>
      <c r="I1318"/>
    </row>
    <row r="1319" spans="1:9">
      <c r="G1319"/>
      <c r="H1319"/>
      <c r="I1319"/>
    </row>
    <row r="1320" spans="1:9">
      <c r="G1320"/>
      <c r="H1320"/>
      <c r="I1320"/>
    </row>
    <row r="1321" spans="1:9">
      <c r="G1321"/>
      <c r="H1321"/>
      <c r="I1321"/>
    </row>
    <row r="1322" spans="1:9">
      <c r="A1322"/>
      <c r="B1322"/>
      <c r="C1322" s="19"/>
      <c r="G1322"/>
      <c r="H1322"/>
      <c r="I1322"/>
    </row>
    <row r="1323" spans="1:9">
      <c r="A1323"/>
      <c r="B1323"/>
      <c r="C1323" s="19"/>
      <c r="G1323"/>
      <c r="H1323"/>
      <c r="I1323"/>
    </row>
    <row r="1324" spans="1:9">
      <c r="A1324"/>
      <c r="B1324"/>
      <c r="C1324" s="19"/>
      <c r="G1324"/>
      <c r="H1324"/>
      <c r="I1324"/>
    </row>
    <row r="1325" spans="1:9">
      <c r="A1325"/>
      <c r="B1325"/>
      <c r="C1325" s="19"/>
      <c r="G1325"/>
      <c r="H1325"/>
      <c r="I1325"/>
    </row>
    <row r="1326" spans="1:9">
      <c r="A1326"/>
      <c r="B1326"/>
      <c r="C1326" s="19"/>
      <c r="G1326"/>
      <c r="H1326"/>
      <c r="I1326"/>
    </row>
    <row r="1327" spans="1:9">
      <c r="A1327"/>
      <c r="B1327"/>
      <c r="C1327" s="19"/>
      <c r="G1327"/>
      <c r="H1327"/>
      <c r="I1327"/>
    </row>
    <row r="1328" spans="1:9">
      <c r="A1328"/>
      <c r="B1328"/>
      <c r="C1328" s="19"/>
      <c r="G1328"/>
      <c r="H1328"/>
      <c r="I1328"/>
    </row>
    <row r="1329" spans="1:9">
      <c r="A1329"/>
      <c r="B1329"/>
      <c r="C1329" s="19"/>
      <c r="G1329"/>
      <c r="H1329"/>
    </row>
    <row r="1330" spans="1:9">
      <c r="A1330"/>
      <c r="B1330"/>
      <c r="C1330" s="19"/>
      <c r="G1330"/>
      <c r="H1330"/>
    </row>
    <row r="1331" spans="1:9">
      <c r="A1331"/>
      <c r="B1331"/>
      <c r="C1331" s="19"/>
      <c r="G1331"/>
      <c r="H1331"/>
    </row>
    <row r="1332" spans="1:9" s="18" customFormat="1">
      <c r="A1332"/>
      <c r="B1332"/>
      <c r="C1332" s="19"/>
      <c r="D1332"/>
      <c r="E1332"/>
      <c r="I1332" s="20"/>
    </row>
    <row r="1333" spans="1:9">
      <c r="A1333"/>
      <c r="B1333"/>
      <c r="C1333" s="19"/>
      <c r="G1333"/>
      <c r="H1333"/>
    </row>
    <row r="1334" spans="1:9">
      <c r="A1334"/>
      <c r="B1334"/>
      <c r="C1334" s="19"/>
      <c r="G1334"/>
      <c r="H1334"/>
    </row>
    <row r="1335" spans="1:9">
      <c r="A1335"/>
      <c r="B1335"/>
      <c r="C1335" s="19"/>
      <c r="G1335"/>
      <c r="H1335"/>
    </row>
    <row r="1336" spans="1:9">
      <c r="A1336"/>
      <c r="B1336"/>
      <c r="C1336" s="19"/>
      <c r="G1336"/>
      <c r="H1336"/>
    </row>
    <row r="1337" spans="1:9" s="18" customFormat="1">
      <c r="A1337"/>
      <c r="B1337"/>
      <c r="C1337" s="19"/>
      <c r="D1337"/>
      <c r="E1337"/>
      <c r="G1337" s="19"/>
      <c r="H1337" s="19"/>
      <c r="I1337" s="20"/>
    </row>
    <row r="1338" spans="1:9">
      <c r="A1338"/>
      <c r="B1338"/>
      <c r="C1338" s="19"/>
    </row>
    <row r="1339" spans="1:9">
      <c r="A1339"/>
      <c r="B1339"/>
      <c r="C1339" s="19"/>
    </row>
    <row r="1340" spans="1:9">
      <c r="A1340"/>
      <c r="B1340"/>
      <c r="C1340" s="19"/>
    </row>
    <row r="1341" spans="1:9" s="18" customFormat="1">
      <c r="C1341" s="19"/>
      <c r="G1341" s="19"/>
      <c r="H1341" s="19"/>
      <c r="I1341" s="20"/>
    </row>
    <row r="1342" spans="1:9">
      <c r="A1342"/>
      <c r="B1342"/>
      <c r="C1342" s="19"/>
    </row>
    <row r="1343" spans="1:9">
      <c r="A1343"/>
      <c r="B1343"/>
      <c r="C1343" s="19"/>
    </row>
    <row r="1344" spans="1:9">
      <c r="A1344"/>
      <c r="B1344"/>
      <c r="C1344" s="19"/>
    </row>
    <row r="1345" spans="1:9">
      <c r="A1345"/>
      <c r="B1345"/>
      <c r="C1345" s="19"/>
    </row>
    <row r="1346" spans="1:9" s="18" customFormat="1">
      <c r="C1346" s="19"/>
      <c r="G1346" s="19"/>
      <c r="H1346" s="19"/>
      <c r="I1346" s="20"/>
    </row>
    <row r="1347" spans="1:9" s="18" customFormat="1">
      <c r="A1347" s="20"/>
      <c r="B1347" s="20"/>
      <c r="C1347" s="44"/>
      <c r="D1347"/>
      <c r="E1347"/>
      <c r="G1347" s="19"/>
      <c r="H1347" s="19"/>
      <c r="I1347" s="20"/>
    </row>
    <row r="1348" spans="1:9" s="18" customFormat="1">
      <c r="A1348" s="20"/>
      <c r="B1348" s="20"/>
      <c r="C1348" s="44"/>
      <c r="D1348"/>
      <c r="E1348"/>
      <c r="G1348" s="19"/>
      <c r="H1348" s="19"/>
      <c r="I1348" s="20"/>
    </row>
    <row r="1349" spans="1:9" s="18" customFormat="1">
      <c r="A1349" s="20"/>
      <c r="B1349" s="20"/>
      <c r="C1349" s="44"/>
      <c r="D1349"/>
      <c r="E1349"/>
      <c r="G1349" s="19"/>
      <c r="H1349" s="19"/>
      <c r="I1349" s="20"/>
    </row>
    <row r="1350" spans="1:9" s="18" customFormat="1">
      <c r="C1350" s="19"/>
      <c r="G1350" s="19"/>
      <c r="H1350" s="19"/>
      <c r="I1350" s="20"/>
    </row>
    <row r="1351" spans="1:9" s="18" customFormat="1">
      <c r="A1351" s="20"/>
      <c r="B1351" s="20"/>
      <c r="C1351" s="44"/>
      <c r="D1351"/>
      <c r="E1351"/>
      <c r="G1351" s="19"/>
      <c r="H1351" s="19"/>
      <c r="I1351" s="20"/>
    </row>
    <row r="1352" spans="1:9" s="18" customFormat="1">
      <c r="A1352" s="20"/>
      <c r="B1352" s="20"/>
      <c r="C1352" s="44"/>
      <c r="D1352"/>
      <c r="E1352"/>
      <c r="G1352" s="19"/>
      <c r="H1352" s="19"/>
      <c r="I1352" s="20"/>
    </row>
    <row r="1353" spans="1:9" s="18" customFormat="1">
      <c r="A1353" s="20"/>
      <c r="B1353" s="20"/>
      <c r="C1353" s="44"/>
      <c r="D1353"/>
      <c r="E1353"/>
      <c r="G1353" s="19"/>
      <c r="H1353" s="19"/>
      <c r="I1353" s="20"/>
    </row>
    <row r="1354" spans="1:9" s="18" customFormat="1">
      <c r="A1354" s="20"/>
      <c r="B1354" s="20"/>
      <c r="C1354" s="44"/>
      <c r="D1354"/>
      <c r="E1354"/>
      <c r="G1354" s="19"/>
      <c r="H1354" s="19"/>
      <c r="I1354" s="20"/>
    </row>
    <row r="1355" spans="1:9" s="18" customFormat="1">
      <c r="C1355" s="19"/>
      <c r="G1355" s="19"/>
      <c r="H1355" s="19"/>
      <c r="I1355" s="20"/>
    </row>
    <row r="1356" spans="1:9" s="18" customFormat="1">
      <c r="C1356" s="19"/>
      <c r="G1356" s="19"/>
      <c r="H1356" s="19"/>
      <c r="I1356" s="20"/>
    </row>
    <row r="1357" spans="1:9" s="18" customFormat="1">
      <c r="C1357" s="19"/>
      <c r="G1357" s="19"/>
      <c r="H1357" s="19"/>
      <c r="I1357" s="20"/>
    </row>
    <row r="1358" spans="1:9" s="18" customFormat="1">
      <c r="C1358" s="19"/>
      <c r="G1358" s="19"/>
      <c r="H1358" s="19"/>
    </row>
    <row r="1359" spans="1:9" s="18" customFormat="1">
      <c r="C1359" s="19"/>
      <c r="G1359" s="19"/>
      <c r="H1359" s="19"/>
    </row>
    <row r="1360" spans="1:9" s="18" customFormat="1">
      <c r="C1360" s="19"/>
      <c r="G1360" s="19"/>
      <c r="H1360" s="19"/>
    </row>
    <row r="1361" spans="1:8" s="18" customFormat="1">
      <c r="C1361" s="19"/>
      <c r="G1361" s="19"/>
      <c r="H1361" s="19"/>
    </row>
    <row r="1362" spans="1:8" s="18" customFormat="1">
      <c r="C1362" s="19"/>
      <c r="G1362" s="19"/>
      <c r="H1362" s="19"/>
    </row>
    <row r="1363" spans="1:8" s="18" customFormat="1">
      <c r="C1363" s="19"/>
      <c r="G1363" s="19"/>
      <c r="H1363" s="19"/>
    </row>
    <row r="1364" spans="1:8" s="18" customFormat="1">
      <c r="C1364" s="19"/>
      <c r="G1364" s="19"/>
      <c r="H1364" s="19"/>
    </row>
    <row r="1365" spans="1:8" s="18" customFormat="1">
      <c r="C1365" s="19"/>
      <c r="G1365" s="19"/>
      <c r="H1365" s="19"/>
    </row>
    <row r="1366" spans="1:8" s="18" customFormat="1">
      <c r="C1366" s="19"/>
      <c r="G1366" s="19"/>
      <c r="H1366" s="19"/>
    </row>
    <row r="1367" spans="1:8">
      <c r="A1367" s="18"/>
      <c r="B1367" s="18"/>
      <c r="C1367" s="19"/>
      <c r="D1367" s="18"/>
      <c r="E1367" s="18"/>
    </row>
    <row r="1368" spans="1:8">
      <c r="A1368" s="18"/>
      <c r="B1368" s="18"/>
      <c r="C1368" s="19"/>
      <c r="D1368" s="18"/>
      <c r="E1368" s="18"/>
    </row>
    <row r="1369" spans="1:8">
      <c r="A1369" s="18"/>
      <c r="B1369" s="18"/>
      <c r="C1369" s="19"/>
      <c r="D1369" s="18"/>
      <c r="E1369" s="18"/>
    </row>
    <row r="1370" spans="1:8">
      <c r="A1370" s="18"/>
      <c r="B1370" s="18"/>
      <c r="C1370" s="19"/>
      <c r="D1370" s="18"/>
      <c r="E1370" s="18"/>
    </row>
    <row r="1371" spans="1:8" s="18" customFormat="1">
      <c r="C1371" s="19"/>
      <c r="G1371" s="19"/>
      <c r="H1371" s="19"/>
    </row>
    <row r="1372" spans="1:8" s="18" customFormat="1">
      <c r="C1372" s="19"/>
      <c r="G1372" s="19"/>
      <c r="H1372" s="19"/>
    </row>
    <row r="1373" spans="1:8" s="18" customFormat="1">
      <c r="C1373" s="19"/>
      <c r="G1373" s="19"/>
      <c r="H1373" s="19"/>
    </row>
    <row r="1374" spans="1:8" s="18" customFormat="1">
      <c r="C1374" s="19"/>
      <c r="G1374" s="19"/>
      <c r="H1374" s="19"/>
    </row>
    <row r="1375" spans="1:8" s="18" customFormat="1">
      <c r="C1375" s="19"/>
      <c r="G1375" s="19"/>
      <c r="H1375" s="19"/>
    </row>
    <row r="1376" spans="1:8" s="18" customFormat="1">
      <c r="A1376" s="20"/>
      <c r="B1376" s="20"/>
      <c r="C1376" s="44"/>
      <c r="D1376"/>
      <c r="E1376"/>
      <c r="G1376" s="19"/>
      <c r="H1376" s="19"/>
    </row>
    <row r="1377" spans="1:10" s="18" customFormat="1">
      <c r="A1377" s="20"/>
      <c r="B1377" s="20"/>
      <c r="C1377" s="44"/>
      <c r="D1377"/>
      <c r="E1377"/>
      <c r="G1377" s="19"/>
      <c r="H1377" s="19"/>
    </row>
    <row r="1378" spans="1:10" s="18" customFormat="1">
      <c r="A1378" s="20"/>
      <c r="B1378" s="20"/>
      <c r="C1378" s="44"/>
      <c r="D1378"/>
      <c r="E1378"/>
      <c r="G1378" s="19"/>
      <c r="H1378" s="19"/>
    </row>
    <row r="1379" spans="1:10" s="18" customFormat="1">
      <c r="A1379" s="20"/>
      <c r="B1379" s="20"/>
      <c r="C1379" s="44"/>
      <c r="D1379"/>
      <c r="E1379"/>
      <c r="G1379" s="19"/>
      <c r="H1379" s="19"/>
    </row>
    <row r="1380" spans="1:10" s="18" customFormat="1">
      <c r="C1380" s="19"/>
      <c r="G1380" s="19"/>
      <c r="H1380" s="19"/>
    </row>
    <row r="1381" spans="1:10" s="18" customFormat="1">
      <c r="C1381" s="19"/>
      <c r="G1381" s="19"/>
      <c r="H1381" s="19"/>
    </row>
    <row r="1382" spans="1:10" s="18" customFormat="1">
      <c r="C1382" s="19"/>
      <c r="G1382" s="19"/>
      <c r="H1382" s="19"/>
    </row>
    <row r="1383" spans="1:10" s="18" customFormat="1">
      <c r="C1383" s="19"/>
      <c r="G1383" s="19"/>
      <c r="H1383" s="19"/>
    </row>
    <row r="1384" spans="1:10" s="18" customFormat="1">
      <c r="C1384" s="19"/>
      <c r="G1384" s="19"/>
      <c r="H1384" s="19"/>
    </row>
    <row r="1385" spans="1:10" s="18" customFormat="1">
      <c r="C1385" s="19"/>
      <c r="G1385" s="19"/>
      <c r="H1385" s="19"/>
    </row>
    <row r="1386" spans="1:10" s="18" customFormat="1">
      <c r="C1386" s="19"/>
      <c r="G1386" s="19"/>
      <c r="H1386" s="19"/>
    </row>
    <row r="1387" spans="1:10" s="18" customFormat="1">
      <c r="C1387" s="19"/>
      <c r="G1387" s="19"/>
      <c r="H1387" s="19"/>
    </row>
    <row r="1388" spans="1:10" s="18" customFormat="1">
      <c r="C1388" s="19"/>
      <c r="G1388" s="19"/>
      <c r="H1388" s="19"/>
      <c r="I1388" s="25"/>
      <c r="J1388" s="30"/>
    </row>
    <row r="1389" spans="1:10" s="18" customFormat="1">
      <c r="C1389" s="19"/>
      <c r="G1389" s="19"/>
      <c r="H1389" s="19"/>
      <c r="I1389" s="25"/>
      <c r="J1389" s="30"/>
    </row>
    <row r="1390" spans="1:10" s="18" customFormat="1">
      <c r="C1390" s="19"/>
      <c r="G1390" s="19"/>
      <c r="H1390" s="19"/>
      <c r="I1390" s="25"/>
      <c r="J1390" s="30"/>
    </row>
    <row r="1391" spans="1:10" s="18" customFormat="1">
      <c r="C1391" s="19"/>
      <c r="G1391" s="19"/>
      <c r="H1391" s="19"/>
      <c r="I1391" s="25"/>
      <c r="J1391" s="30"/>
    </row>
    <row r="1392" spans="1:10" s="18" customFormat="1">
      <c r="C1392" s="19"/>
      <c r="G1392" s="19"/>
      <c r="H1392" s="19"/>
      <c r="I1392" s="25"/>
      <c r="J1392" s="30"/>
    </row>
    <row r="1393" spans="1:9" s="18" customFormat="1">
      <c r="C1393" s="19"/>
      <c r="G1393" s="19"/>
      <c r="H1393" s="19"/>
    </row>
    <row r="1394" spans="1:9">
      <c r="A1394" s="18"/>
      <c r="B1394" s="18"/>
      <c r="C1394" s="19"/>
      <c r="D1394" s="18"/>
      <c r="E1394" s="18"/>
    </row>
    <row r="1395" spans="1:9" s="18" customFormat="1">
      <c r="C1395" s="19"/>
      <c r="G1395" s="19"/>
      <c r="H1395" s="19"/>
      <c r="I1395" s="20"/>
    </row>
    <row r="1396" spans="1:9" s="18" customFormat="1">
      <c r="C1396" s="19"/>
      <c r="G1396" s="19"/>
      <c r="H1396" s="19"/>
      <c r="I1396" s="20"/>
    </row>
    <row r="1397" spans="1:9" s="18" customFormat="1">
      <c r="C1397" s="19"/>
      <c r="G1397" s="19"/>
      <c r="H1397" s="19"/>
      <c r="I1397" s="20"/>
    </row>
    <row r="1398" spans="1:9">
      <c r="A1398" s="18"/>
      <c r="B1398" s="18"/>
      <c r="C1398" s="19"/>
      <c r="D1398" s="18"/>
      <c r="E1398" s="18"/>
    </row>
    <row r="1399" spans="1:9">
      <c r="A1399" s="18"/>
      <c r="B1399" s="18"/>
      <c r="C1399" s="19"/>
      <c r="D1399" s="18"/>
      <c r="E1399" s="18"/>
    </row>
    <row r="1400" spans="1:9">
      <c r="A1400" s="18"/>
      <c r="B1400" s="18"/>
      <c r="C1400" s="19"/>
      <c r="D1400" s="18"/>
      <c r="E1400" s="18"/>
    </row>
    <row r="1401" spans="1:9" s="18" customFormat="1">
      <c r="C1401" s="19"/>
      <c r="G1401" s="19"/>
      <c r="H1401" s="19"/>
    </row>
    <row r="1402" spans="1:9" s="18" customFormat="1">
      <c r="C1402" s="19"/>
      <c r="G1402" s="19"/>
      <c r="H1402" s="19"/>
    </row>
    <row r="1403" spans="1:9" s="18" customFormat="1">
      <c r="A1403" s="20"/>
      <c r="B1403" s="20"/>
      <c r="C1403" s="44"/>
      <c r="D1403"/>
      <c r="E1403"/>
      <c r="G1403" s="19"/>
      <c r="H1403" s="19"/>
    </row>
    <row r="1404" spans="1:9" s="18" customFormat="1">
      <c r="C1404" s="19"/>
      <c r="G1404" s="19"/>
      <c r="H1404" s="19"/>
    </row>
    <row r="1405" spans="1:9" s="18" customFormat="1">
      <c r="C1405" s="19"/>
      <c r="G1405" s="19"/>
      <c r="H1405" s="19"/>
    </row>
    <row r="1406" spans="1:9" s="18" customFormat="1">
      <c r="C1406" s="19"/>
      <c r="G1406" s="19"/>
      <c r="H1406" s="19"/>
    </row>
    <row r="1407" spans="1:9" s="18" customFormat="1">
      <c r="A1407" s="20"/>
      <c r="B1407" s="20"/>
      <c r="C1407" s="44"/>
      <c r="D1407"/>
      <c r="E1407"/>
      <c r="G1407" s="19"/>
      <c r="H1407" s="19"/>
    </row>
    <row r="1408" spans="1:9" s="18" customFormat="1">
      <c r="A1408" s="20"/>
      <c r="B1408" s="20"/>
      <c r="C1408" s="44"/>
      <c r="D1408"/>
      <c r="E1408"/>
      <c r="G1408" s="19"/>
      <c r="H1408" s="19"/>
    </row>
    <row r="1409" spans="1:10" s="18" customFormat="1">
      <c r="A1409" s="20"/>
      <c r="B1409" s="20"/>
      <c r="C1409" s="44"/>
      <c r="D1409"/>
      <c r="E1409"/>
      <c r="G1409" s="19"/>
      <c r="H1409" s="19"/>
    </row>
    <row r="1410" spans="1:10" s="18" customFormat="1">
      <c r="C1410" s="19"/>
      <c r="G1410" s="19"/>
      <c r="H1410" s="19"/>
    </row>
    <row r="1411" spans="1:10" s="18" customFormat="1">
      <c r="C1411" s="19"/>
      <c r="G1411" s="19"/>
      <c r="H1411" s="19"/>
    </row>
    <row r="1412" spans="1:10" s="18" customFormat="1">
      <c r="C1412" s="19"/>
      <c r="G1412" s="19"/>
      <c r="H1412" s="19"/>
    </row>
    <row r="1413" spans="1:10" s="18" customFormat="1">
      <c r="C1413" s="19"/>
      <c r="G1413" s="19"/>
      <c r="H1413" s="19"/>
    </row>
    <row r="1414" spans="1:10" s="18" customFormat="1">
      <c r="C1414" s="19"/>
      <c r="G1414" s="19"/>
      <c r="H1414" s="19"/>
      <c r="I1414" s="25"/>
      <c r="J1414" s="25"/>
    </row>
    <row r="1415" spans="1:10" s="18" customFormat="1">
      <c r="C1415" s="19"/>
      <c r="G1415" s="19"/>
      <c r="H1415" s="19"/>
      <c r="I1415" s="25"/>
      <c r="J1415" s="25"/>
    </row>
    <row r="1416" spans="1:10" s="18" customFormat="1">
      <c r="C1416" s="19"/>
      <c r="G1416" s="19"/>
      <c r="H1416" s="19"/>
      <c r="I1416" s="25"/>
      <c r="J1416" s="25"/>
    </row>
    <row r="1417" spans="1:10" s="18" customFormat="1">
      <c r="C1417" s="19"/>
      <c r="G1417" s="19"/>
      <c r="H1417" s="19"/>
      <c r="I1417" s="20"/>
    </row>
    <row r="1418" spans="1:10" s="18" customFormat="1">
      <c r="C1418" s="19"/>
      <c r="G1418" s="19"/>
      <c r="H1418" s="19"/>
      <c r="I1418" s="20"/>
    </row>
    <row r="1419" spans="1:10" s="18" customFormat="1">
      <c r="C1419" s="19"/>
      <c r="G1419" s="19"/>
      <c r="H1419" s="19"/>
      <c r="I1419" s="20"/>
    </row>
    <row r="1420" spans="1:10" s="18" customFormat="1">
      <c r="C1420" s="19"/>
      <c r="G1420" s="19"/>
      <c r="H1420" s="19"/>
      <c r="I1420" s="20"/>
    </row>
    <row r="1421" spans="1:10" s="18" customFormat="1">
      <c r="C1421" s="19"/>
      <c r="G1421" s="19"/>
      <c r="H1421" s="19"/>
      <c r="I1421" s="20"/>
    </row>
    <row r="1422" spans="1:10" s="18" customFormat="1">
      <c r="C1422" s="19"/>
      <c r="G1422" s="19"/>
      <c r="H1422" s="19"/>
      <c r="I1422" s="20"/>
    </row>
    <row r="1423" spans="1:10">
      <c r="A1423" s="18"/>
      <c r="B1423" s="18"/>
      <c r="C1423" s="19"/>
      <c r="D1423" s="18"/>
      <c r="E1423" s="18"/>
    </row>
    <row r="1424" spans="1:10">
      <c r="A1424" s="18"/>
      <c r="B1424" s="18"/>
      <c r="C1424" s="19"/>
      <c r="D1424" s="18"/>
      <c r="E1424" s="18"/>
    </row>
    <row r="1425" spans="1:10">
      <c r="A1425" s="18"/>
      <c r="B1425" s="18"/>
      <c r="C1425" s="19"/>
      <c r="D1425" s="18"/>
      <c r="E1425" s="18"/>
    </row>
    <row r="1426" spans="1:10" s="18" customFormat="1">
      <c r="C1426" s="19"/>
      <c r="G1426" s="19"/>
      <c r="H1426" s="19"/>
    </row>
    <row r="1427" spans="1:10" s="18" customFormat="1">
      <c r="C1427" s="19"/>
      <c r="G1427" s="19"/>
      <c r="H1427" s="19"/>
      <c r="I1427" s="36"/>
      <c r="J1427" s="19"/>
    </row>
    <row r="1428" spans="1:10" s="18" customFormat="1">
      <c r="C1428" s="19"/>
      <c r="G1428" s="19"/>
      <c r="H1428" s="19"/>
      <c r="I1428" s="36"/>
      <c r="J1428" s="19"/>
    </row>
    <row r="1429" spans="1:10" s="18" customFormat="1">
      <c r="C1429" s="19"/>
      <c r="G1429" s="19"/>
      <c r="H1429" s="19"/>
      <c r="I1429" s="36"/>
      <c r="J1429" s="19"/>
    </row>
    <row r="1430" spans="1:10" s="18" customFormat="1">
      <c r="C1430" s="19"/>
      <c r="G1430" s="19"/>
      <c r="H1430" s="19"/>
      <c r="I1430" s="36"/>
      <c r="J1430" s="19"/>
    </row>
    <row r="1431" spans="1:10" s="18" customFormat="1">
      <c r="C1431" s="19"/>
      <c r="G1431" s="19"/>
      <c r="H1431" s="19"/>
      <c r="I1431" s="36"/>
      <c r="J1431" s="19"/>
    </row>
    <row r="1432" spans="1:10" s="18" customFormat="1">
      <c r="A1432" s="20"/>
      <c r="B1432" s="20"/>
      <c r="C1432" s="44"/>
      <c r="D1432"/>
      <c r="E1432"/>
      <c r="G1432" s="19"/>
      <c r="H1432" s="19"/>
      <c r="I1432" s="36"/>
      <c r="J1432" s="19"/>
    </row>
    <row r="1433" spans="1:10" s="18" customFormat="1">
      <c r="A1433" s="20"/>
      <c r="B1433" s="20"/>
      <c r="C1433" s="44"/>
      <c r="D1433"/>
      <c r="E1433"/>
      <c r="G1433" s="19"/>
      <c r="H1433" s="19"/>
      <c r="I1433" s="36"/>
      <c r="J1433" s="19"/>
    </row>
    <row r="1434" spans="1:10" s="18" customFormat="1">
      <c r="A1434" s="20"/>
      <c r="B1434" s="20"/>
      <c r="C1434" s="44"/>
      <c r="D1434"/>
      <c r="E1434"/>
      <c r="G1434" s="19"/>
      <c r="H1434" s="19"/>
      <c r="I1434" s="36"/>
      <c r="J1434" s="19"/>
    </row>
    <row r="1435" spans="1:10" s="18" customFormat="1">
      <c r="C1435" s="19"/>
      <c r="G1435" s="19"/>
      <c r="H1435" s="19"/>
      <c r="I1435" s="36"/>
      <c r="J1435" s="19"/>
    </row>
    <row r="1436" spans="1:10" s="18" customFormat="1">
      <c r="C1436" s="19"/>
      <c r="G1436" s="19"/>
      <c r="H1436" s="19"/>
      <c r="I1436" s="36"/>
      <c r="J1436" s="19"/>
    </row>
    <row r="1437" spans="1:10" s="18" customFormat="1">
      <c r="C1437" s="19"/>
      <c r="G1437" s="19"/>
      <c r="H1437" s="19"/>
    </row>
    <row r="1438" spans="1:10" s="18" customFormat="1">
      <c r="C1438" s="19"/>
      <c r="G1438" s="19"/>
      <c r="H1438" s="19"/>
    </row>
    <row r="1439" spans="1:10" s="18" customFormat="1">
      <c r="C1439" s="19"/>
      <c r="G1439" s="19"/>
      <c r="H1439" s="19"/>
    </row>
    <row r="1440" spans="1:10" s="18" customFormat="1">
      <c r="C1440" s="19"/>
      <c r="G1440" s="19"/>
      <c r="H1440" s="19"/>
    </row>
    <row r="1441" spans="1:9" s="18" customFormat="1">
      <c r="C1441" s="19"/>
      <c r="G1441" s="19"/>
      <c r="H1441" s="19"/>
    </row>
    <row r="1442" spans="1:9" s="18" customFormat="1">
      <c r="C1442" s="19"/>
      <c r="G1442" s="19"/>
      <c r="H1442" s="19"/>
    </row>
    <row r="1443" spans="1:9" s="18" customFormat="1">
      <c r="C1443" s="19"/>
      <c r="G1443" s="19"/>
      <c r="H1443" s="19"/>
    </row>
    <row r="1444" spans="1:9" s="18" customFormat="1">
      <c r="C1444" s="19"/>
      <c r="G1444" s="19"/>
      <c r="H1444" s="19"/>
    </row>
    <row r="1445" spans="1:9">
      <c r="A1445" s="18"/>
      <c r="B1445" s="18"/>
      <c r="C1445" s="19"/>
      <c r="D1445" s="18"/>
      <c r="E1445" s="18"/>
    </row>
    <row r="1446" spans="1:9">
      <c r="A1446" s="18"/>
      <c r="B1446" s="18"/>
      <c r="C1446" s="19"/>
      <c r="D1446" s="18"/>
      <c r="E1446" s="18"/>
    </row>
    <row r="1447" spans="1:9">
      <c r="A1447" s="18"/>
      <c r="B1447" s="18"/>
      <c r="C1447" s="19"/>
      <c r="D1447" s="18"/>
      <c r="E1447" s="18"/>
    </row>
    <row r="1448" spans="1:9">
      <c r="A1448" s="18"/>
      <c r="B1448" s="18"/>
      <c r="C1448" s="19"/>
      <c r="D1448" s="18"/>
      <c r="E1448" s="18"/>
    </row>
    <row r="1449" spans="1:9" s="18" customFormat="1">
      <c r="C1449" s="19"/>
      <c r="G1449" s="19"/>
      <c r="H1449" s="19"/>
    </row>
    <row r="1450" spans="1:9">
      <c r="A1450" s="18"/>
      <c r="B1450" s="18"/>
      <c r="C1450" s="19"/>
      <c r="D1450" s="18"/>
      <c r="E1450" s="18"/>
    </row>
    <row r="1451" spans="1:9">
      <c r="A1451" s="18"/>
      <c r="B1451" s="18"/>
      <c r="C1451" s="19"/>
      <c r="D1451" s="18"/>
      <c r="E1451" s="18"/>
    </row>
    <row r="1452" spans="1:9" s="18" customFormat="1">
      <c r="C1452" s="19"/>
      <c r="G1452" s="19"/>
    </row>
    <row r="1453" spans="1:9">
      <c r="A1453" s="18"/>
      <c r="B1453" s="18"/>
      <c r="C1453" s="19"/>
      <c r="D1453" s="18"/>
      <c r="E1453" s="18"/>
      <c r="G1453"/>
    </row>
    <row r="1454" spans="1:9">
      <c r="G1454"/>
    </row>
    <row r="1455" spans="1:9">
      <c r="G1455"/>
    </row>
    <row r="1456" spans="1:9" s="18" customFormat="1">
      <c r="A1456" s="20"/>
      <c r="B1456" s="20"/>
      <c r="C1456" s="44"/>
      <c r="D1456"/>
      <c r="E1456"/>
      <c r="I1456" s="20"/>
    </row>
    <row r="1457" spans="1:10" s="18" customFormat="1">
      <c r="A1457" s="20"/>
      <c r="B1457" s="20"/>
      <c r="C1457" s="44"/>
      <c r="D1457"/>
      <c r="E1457"/>
      <c r="I1457" s="20"/>
    </row>
    <row r="1458" spans="1:10" s="18" customFormat="1">
      <c r="C1458" s="19"/>
      <c r="I1458" s="20"/>
    </row>
    <row r="1459" spans="1:10" s="18" customFormat="1">
      <c r="A1459" s="20"/>
      <c r="B1459" s="20"/>
      <c r="C1459" s="44"/>
      <c r="D1459"/>
      <c r="E1459"/>
      <c r="I1459" s="20"/>
    </row>
    <row r="1460" spans="1:10" s="18" customFormat="1">
      <c r="A1460" s="20"/>
      <c r="B1460" s="20"/>
      <c r="C1460" s="44"/>
      <c r="D1460"/>
      <c r="E1460"/>
      <c r="I1460" s="20"/>
    </row>
    <row r="1461" spans="1:10" s="18" customFormat="1">
      <c r="C1461" s="19"/>
      <c r="I1461" s="20"/>
    </row>
    <row r="1462" spans="1:10">
      <c r="A1462"/>
      <c r="B1462"/>
      <c r="C1462" s="19"/>
      <c r="G1462"/>
      <c r="J1462" s="18"/>
    </row>
    <row r="1463" spans="1:10">
      <c r="A1463"/>
      <c r="B1463"/>
      <c r="C1463" s="19"/>
      <c r="G1463"/>
    </row>
    <row r="1464" spans="1:10">
      <c r="A1464"/>
      <c r="B1464"/>
      <c r="C1464" s="19"/>
      <c r="G1464"/>
    </row>
    <row r="1465" spans="1:10" s="18" customFormat="1">
      <c r="C1465" s="19"/>
      <c r="G1465" s="19"/>
      <c r="I1465" s="20"/>
    </row>
    <row r="1466" spans="1:10" s="18" customFormat="1">
      <c r="C1466" s="19"/>
      <c r="G1466" s="19"/>
      <c r="I1466" s="20"/>
    </row>
    <row r="1467" spans="1:10" s="18" customFormat="1">
      <c r="C1467" s="19"/>
      <c r="G1467" s="19"/>
      <c r="I1467" s="20"/>
    </row>
    <row r="1468" spans="1:10" s="18" customFormat="1">
      <c r="C1468" s="19"/>
      <c r="G1468" s="19"/>
      <c r="I1468" s="20"/>
    </row>
    <row r="1469" spans="1:10">
      <c r="A1469" s="18"/>
      <c r="B1469" s="18"/>
      <c r="C1469" s="19"/>
      <c r="D1469" s="18"/>
      <c r="E1469" s="18"/>
    </row>
    <row r="1470" spans="1:10">
      <c r="A1470" s="18"/>
      <c r="B1470" s="18"/>
      <c r="C1470" s="19"/>
      <c r="D1470" s="18"/>
      <c r="E1470" s="18"/>
    </row>
    <row r="1472" spans="1:10" s="18" customFormat="1">
      <c r="A1472" s="20"/>
      <c r="B1472" s="20"/>
      <c r="C1472" s="44"/>
      <c r="D1472"/>
      <c r="E1472"/>
      <c r="G1472" s="19"/>
      <c r="I1472" s="20"/>
    </row>
    <row r="1473" spans="1:9" s="18" customFormat="1">
      <c r="A1473" s="20"/>
      <c r="B1473" s="20"/>
      <c r="C1473" s="44"/>
      <c r="D1473"/>
      <c r="E1473"/>
      <c r="G1473" s="19"/>
      <c r="I1473" s="20"/>
    </row>
    <row r="1474" spans="1:9" s="18" customFormat="1">
      <c r="C1474" s="19"/>
      <c r="G1474" s="19"/>
      <c r="I1474" s="20"/>
    </row>
    <row r="1475" spans="1:9" s="18" customFormat="1">
      <c r="C1475" s="19"/>
      <c r="G1475" s="19"/>
      <c r="H1475" s="19"/>
      <c r="I1475" s="20"/>
    </row>
    <row r="1476" spans="1:9" s="18" customFormat="1">
      <c r="C1476" s="19"/>
      <c r="G1476" s="19"/>
      <c r="H1476" s="19"/>
      <c r="I1476" s="20"/>
    </row>
    <row r="1477" spans="1:9">
      <c r="A1477" s="18"/>
      <c r="B1477" s="18"/>
      <c r="C1477" s="19"/>
      <c r="D1477" s="18"/>
      <c r="E1477" s="18"/>
    </row>
    <row r="1480" spans="1:9" s="18" customFormat="1">
      <c r="A1480" s="20"/>
      <c r="B1480" s="20"/>
      <c r="C1480" s="44"/>
      <c r="D1480"/>
      <c r="E1480"/>
      <c r="G1480" s="19"/>
      <c r="H1480" s="19"/>
      <c r="I1480" s="20"/>
    </row>
    <row r="1481" spans="1:9">
      <c r="D1481" s="18"/>
      <c r="E1481" s="2"/>
    </row>
    <row r="1482" spans="1:9">
      <c r="D1482" s="18"/>
      <c r="E1482" s="2"/>
    </row>
    <row r="1483" spans="1:9">
      <c r="A1483" s="18"/>
      <c r="B1483" s="18"/>
      <c r="C1483" s="19"/>
      <c r="D1483" s="18"/>
      <c r="E1483" s="18"/>
    </row>
    <row r="1484" spans="1:9">
      <c r="A1484" s="18"/>
      <c r="B1484" s="18"/>
      <c r="C1484" s="19"/>
      <c r="D1484" s="18"/>
      <c r="E1484" s="18"/>
    </row>
    <row r="1485" spans="1:9" s="18" customFormat="1">
      <c r="C1485" s="19"/>
      <c r="G1485" s="19"/>
      <c r="H1485" s="19"/>
      <c r="I1485" s="20"/>
    </row>
    <row r="1486" spans="1:9" s="18" customFormat="1">
      <c r="A1486" s="20"/>
      <c r="B1486" s="20"/>
      <c r="C1486" s="44"/>
      <c r="D1486"/>
      <c r="E1486"/>
      <c r="G1486" s="19"/>
      <c r="H1486" s="19"/>
      <c r="I1486" s="20"/>
    </row>
    <row r="1488" spans="1:9" s="18" customFormat="1">
      <c r="A1488" s="20"/>
      <c r="B1488" s="20"/>
      <c r="C1488" s="44"/>
      <c r="D1488"/>
      <c r="E1488"/>
      <c r="G1488" s="19"/>
      <c r="H1488" s="19"/>
      <c r="I1488" s="20"/>
    </row>
    <row r="1489" spans="1:9">
      <c r="A1489" s="18"/>
      <c r="B1489" s="18"/>
      <c r="C1489" s="19"/>
      <c r="D1489" s="18"/>
      <c r="E1489" s="18"/>
    </row>
    <row r="1491" spans="1:9" s="18" customFormat="1">
      <c r="A1491" s="20"/>
      <c r="B1491" s="20"/>
      <c r="C1491" s="44"/>
      <c r="D1491"/>
      <c r="E1491"/>
      <c r="G1491" s="19"/>
      <c r="H1491" s="19"/>
      <c r="I1491" s="20"/>
    </row>
    <row r="1492" spans="1:9" s="18" customFormat="1">
      <c r="A1492" s="20"/>
      <c r="B1492" s="20"/>
      <c r="C1492" s="44"/>
      <c r="D1492"/>
      <c r="E1492"/>
      <c r="G1492" s="19"/>
      <c r="H1492" s="19"/>
      <c r="I1492" s="20"/>
    </row>
    <row r="1494" spans="1:9">
      <c r="A1494" s="18"/>
      <c r="B1494" s="18"/>
      <c r="C1494" s="19"/>
      <c r="D1494" s="18"/>
      <c r="E1494" s="18"/>
    </row>
    <row r="1495" spans="1:9" s="18" customFormat="1">
      <c r="C1495" s="19"/>
      <c r="G1495" s="19"/>
      <c r="H1495" s="19"/>
      <c r="I1495" s="20"/>
    </row>
    <row r="1496" spans="1:9" s="18" customFormat="1">
      <c r="A1496" s="20"/>
      <c r="B1496" s="20"/>
      <c r="C1496" s="44"/>
      <c r="D1496"/>
      <c r="E1496"/>
      <c r="G1496" s="19"/>
      <c r="H1496" s="19"/>
      <c r="I1496" s="20"/>
    </row>
    <row r="1497" spans="1:9">
      <c r="A1497" s="18"/>
      <c r="B1497" s="18"/>
      <c r="C1497" s="19"/>
      <c r="D1497" s="18"/>
      <c r="E1497" s="18"/>
    </row>
    <row r="1499" spans="1:9" s="18" customFormat="1">
      <c r="A1499" s="20"/>
      <c r="B1499" s="20"/>
      <c r="C1499" s="44"/>
      <c r="D1499"/>
      <c r="E1499"/>
      <c r="G1499" s="19"/>
      <c r="H1499" s="19"/>
      <c r="I1499" s="20"/>
    </row>
    <row r="1500" spans="1:9">
      <c r="A1500" s="18"/>
      <c r="B1500" s="18"/>
      <c r="C1500" s="19"/>
      <c r="D1500" s="18"/>
      <c r="E1500" s="18"/>
    </row>
    <row r="1501" spans="1:9">
      <c r="A1501" s="18"/>
      <c r="B1501" s="18"/>
      <c r="C1501" s="19"/>
      <c r="D1501" s="18"/>
      <c r="E1501" s="18"/>
    </row>
    <row r="1503" spans="1:9" s="18" customFormat="1">
      <c r="A1503" s="20"/>
      <c r="B1503" s="20"/>
      <c r="C1503" s="44"/>
      <c r="D1503"/>
      <c r="E1503"/>
      <c r="G1503" s="19"/>
      <c r="H1503" s="19"/>
      <c r="I1503" s="20"/>
    </row>
    <row r="1504" spans="1:9" s="18" customFormat="1">
      <c r="C1504" s="19"/>
      <c r="G1504" s="19"/>
      <c r="H1504" s="19"/>
      <c r="I1504" s="20"/>
    </row>
    <row r="1505" spans="1:9" s="18" customFormat="1">
      <c r="C1505" s="19"/>
      <c r="G1505" s="19"/>
      <c r="H1505" s="19"/>
      <c r="I1505" s="20"/>
    </row>
    <row r="1506" spans="1:9" s="18" customFormat="1">
      <c r="A1506" s="20"/>
      <c r="B1506" s="20"/>
      <c r="C1506" s="44"/>
      <c r="D1506"/>
      <c r="E1506"/>
      <c r="G1506" s="19"/>
      <c r="H1506" s="19"/>
      <c r="I1506" s="20"/>
    </row>
    <row r="1507" spans="1:9" s="18" customFormat="1">
      <c r="A1507" s="20"/>
      <c r="B1507" s="20"/>
      <c r="C1507" s="44"/>
      <c r="D1507"/>
      <c r="E1507"/>
      <c r="G1507" s="19"/>
      <c r="H1507" s="19"/>
      <c r="I1507" s="20"/>
    </row>
    <row r="1508" spans="1:9">
      <c r="A1508" s="18"/>
      <c r="B1508" s="18"/>
      <c r="C1508" s="19"/>
      <c r="D1508" s="18"/>
      <c r="E1508" s="18"/>
    </row>
    <row r="1512" spans="1:9">
      <c r="A1512" s="18"/>
      <c r="B1512" s="18"/>
      <c r="C1512" s="19"/>
      <c r="D1512" s="18"/>
      <c r="E1512" s="18"/>
    </row>
    <row r="1513" spans="1:9">
      <c r="A1513" s="18"/>
      <c r="B1513" s="18"/>
      <c r="C1513" s="19"/>
      <c r="D1513" s="18"/>
      <c r="E1513" s="18"/>
    </row>
    <row r="1514" spans="1:9">
      <c r="A1514" s="18"/>
      <c r="B1514" s="18"/>
      <c r="C1514" s="19"/>
      <c r="D1514" s="18"/>
      <c r="E1514" s="18"/>
    </row>
    <row r="1515" spans="1:9">
      <c r="A1515" s="18"/>
      <c r="B1515" s="18"/>
      <c r="C1515" s="19"/>
      <c r="D1515" s="18"/>
      <c r="E1515" s="18"/>
    </row>
    <row r="1516" spans="1:9">
      <c r="A1516" s="18"/>
      <c r="B1516" s="18"/>
      <c r="C1516" s="19"/>
      <c r="D1516" s="18"/>
      <c r="E1516" s="18"/>
    </row>
    <row r="1586" spans="1:9" s="18" customFormat="1">
      <c r="A1586" s="20"/>
      <c r="B1586" s="20"/>
      <c r="C1586" s="44"/>
      <c r="D1586"/>
      <c r="E1586"/>
      <c r="G1586" s="19"/>
      <c r="H1586" s="19"/>
      <c r="I1586" s="20"/>
    </row>
    <row r="1587" spans="1:9" s="18" customFormat="1">
      <c r="A1587" s="20"/>
      <c r="B1587" s="20"/>
      <c r="C1587" s="44"/>
      <c r="D1587"/>
      <c r="E1587"/>
      <c r="G1587" s="19"/>
      <c r="H1587" s="19"/>
      <c r="I1587" s="20"/>
    </row>
    <row r="1588" spans="1:9" s="18" customFormat="1">
      <c r="A1588" s="20"/>
      <c r="B1588" s="20"/>
      <c r="C1588" s="44"/>
      <c r="D1588"/>
      <c r="E1588"/>
      <c r="G1588" s="19"/>
      <c r="H1588" s="19"/>
      <c r="I1588" s="20"/>
    </row>
    <row r="1589" spans="1:9" s="18" customFormat="1">
      <c r="A1589" s="20"/>
      <c r="B1589" s="20"/>
      <c r="C1589" s="44"/>
      <c r="D1589"/>
      <c r="E1589"/>
      <c r="G1589" s="19"/>
      <c r="H1589" s="19"/>
      <c r="I1589" s="20"/>
    </row>
    <row r="1590" spans="1:9" s="18" customFormat="1">
      <c r="A1590" s="20"/>
      <c r="B1590" s="20"/>
      <c r="C1590" s="44"/>
      <c r="D1590"/>
      <c r="E1590"/>
      <c r="G1590" s="19"/>
      <c r="H1590" s="19"/>
      <c r="I1590" s="20"/>
    </row>
    <row r="1591" spans="1:9" s="18" customFormat="1">
      <c r="A1591" s="20"/>
      <c r="B1591" s="20"/>
      <c r="C1591" s="44"/>
      <c r="D1591"/>
      <c r="E1591"/>
      <c r="G1591" s="19"/>
      <c r="H1591" s="19"/>
      <c r="I1591" s="20"/>
    </row>
    <row r="1592" spans="1:9" s="18" customFormat="1">
      <c r="A1592" s="20"/>
      <c r="B1592" s="20"/>
      <c r="C1592" s="44"/>
      <c r="D1592"/>
      <c r="E1592"/>
      <c r="G1592" s="19"/>
      <c r="H1592" s="19"/>
      <c r="I1592" s="20"/>
    </row>
    <row r="1593" spans="1:9" s="18" customFormat="1">
      <c r="A1593" s="20"/>
      <c r="B1593" s="20"/>
      <c r="C1593" s="44"/>
      <c r="D1593"/>
      <c r="E1593"/>
      <c r="G1593" s="19"/>
      <c r="H1593" s="19"/>
      <c r="I1593" s="20"/>
    </row>
    <row r="1594" spans="1:9" s="18" customFormat="1">
      <c r="A1594" s="20"/>
      <c r="B1594" s="20"/>
      <c r="C1594" s="44"/>
      <c r="D1594"/>
      <c r="E1594"/>
      <c r="G1594" s="19"/>
      <c r="H1594" s="19"/>
      <c r="I1594" s="20"/>
    </row>
    <row r="1595" spans="1:9" s="18" customFormat="1">
      <c r="C1595" s="19"/>
      <c r="G1595" s="19"/>
      <c r="H1595" s="19"/>
      <c r="I1595" s="20"/>
    </row>
    <row r="1596" spans="1:9" s="18" customFormat="1">
      <c r="C1596" s="19"/>
      <c r="G1596" s="19"/>
      <c r="H1596" s="19"/>
      <c r="I1596" s="20"/>
    </row>
    <row r="1597" spans="1:9" s="18" customFormat="1">
      <c r="C1597" s="19"/>
      <c r="G1597" s="19"/>
      <c r="H1597" s="19"/>
      <c r="I1597" s="20"/>
    </row>
    <row r="1598" spans="1:9" s="18" customFormat="1">
      <c r="C1598" s="19"/>
      <c r="G1598" s="19"/>
      <c r="H1598" s="19"/>
      <c r="I1598" s="20"/>
    </row>
    <row r="1599" spans="1:9">
      <c r="A1599" s="18"/>
      <c r="B1599" s="18"/>
      <c r="C1599" s="19"/>
      <c r="D1599" s="18"/>
      <c r="E1599" s="18"/>
    </row>
    <row r="1600" spans="1:9">
      <c r="A1600" s="18"/>
      <c r="B1600" s="18"/>
      <c r="C1600" s="19"/>
      <c r="D1600" s="18"/>
      <c r="E1600" s="18"/>
    </row>
    <row r="1601" spans="1:5">
      <c r="A1601" s="18"/>
      <c r="B1601" s="18"/>
      <c r="C1601" s="19"/>
      <c r="D1601" s="18"/>
      <c r="E1601" s="18"/>
    </row>
    <row r="1602" spans="1:5">
      <c r="A1602" s="18"/>
      <c r="B1602" s="18"/>
      <c r="C1602" s="19"/>
      <c r="D1602" s="18"/>
      <c r="E1602" s="18"/>
    </row>
    <row r="1603" spans="1:5">
      <c r="A1603" s="18"/>
      <c r="B1603" s="18"/>
      <c r="C1603" s="19"/>
      <c r="D1603" s="18"/>
      <c r="E1603" s="18"/>
    </row>
    <row r="1604" spans="1:5">
      <c r="A1604" s="18"/>
      <c r="B1604" s="18"/>
      <c r="C1604" s="19"/>
      <c r="D1604" s="18"/>
      <c r="E1604" s="18"/>
    </row>
    <row r="1605" spans="1:5">
      <c r="A1605" s="18"/>
      <c r="B1605" s="18"/>
      <c r="C1605" s="19"/>
      <c r="D1605" s="18"/>
      <c r="E1605" s="18"/>
    </row>
    <row r="1606" spans="1:5">
      <c r="A1606" s="18"/>
      <c r="B1606" s="18"/>
      <c r="C1606" s="19"/>
      <c r="D1606" s="18"/>
      <c r="E1606" s="18"/>
    </row>
    <row r="1607" spans="1:5">
      <c r="A1607" s="18"/>
      <c r="B1607" s="18"/>
      <c r="C1607" s="19"/>
      <c r="D1607" s="18"/>
      <c r="E1607" s="18"/>
    </row>
  </sheetData>
  <sortState ref="B441:E459">
    <sortCondition descending="1" ref="C441:C459"/>
  </sortState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0"/>
  <sheetViews>
    <sheetView workbookViewId="0">
      <selection activeCell="A2" sqref="A2:I180"/>
    </sheetView>
  </sheetViews>
  <sheetFormatPr baseColWidth="10" defaultRowHeight="15"/>
  <cols>
    <col min="1" max="1" width="4" customWidth="1"/>
  </cols>
  <sheetData>
    <row r="2" spans="1:8">
      <c r="A2" s="1" t="s">
        <v>65</v>
      </c>
      <c r="C2" s="22"/>
      <c r="E2" s="2"/>
      <c r="H2" s="1" t="s">
        <v>67</v>
      </c>
    </row>
    <row r="3" spans="1:8">
      <c r="A3" s="1"/>
      <c r="C3" s="22"/>
      <c r="E3" s="2"/>
      <c r="H3" s="1" t="s">
        <v>68</v>
      </c>
    </row>
    <row r="4" spans="1:8">
      <c r="A4" s="1"/>
      <c r="C4" s="22"/>
      <c r="E4" s="2"/>
      <c r="H4" s="1" t="s">
        <v>71</v>
      </c>
    </row>
    <row r="5" spans="1:8">
      <c r="A5" s="1" t="s">
        <v>66</v>
      </c>
      <c r="C5" s="22"/>
      <c r="E5" s="2"/>
      <c r="H5" s="1" t="s">
        <v>72</v>
      </c>
    </row>
    <row r="6" spans="1:8">
      <c r="A6" s="1"/>
      <c r="C6" s="22"/>
      <c r="E6" s="2"/>
      <c r="H6" s="1" t="s">
        <v>73</v>
      </c>
    </row>
    <row r="7" spans="1:8">
      <c r="A7" s="1" t="s">
        <v>69</v>
      </c>
      <c r="C7" s="22"/>
      <c r="E7" s="2"/>
    </row>
    <row r="8" spans="1:8">
      <c r="A8" s="1" t="s">
        <v>0</v>
      </c>
      <c r="C8" s="22"/>
      <c r="D8" s="1" t="s">
        <v>150</v>
      </c>
      <c r="E8" s="2">
        <f>SUM(C9:C19)/11</f>
        <v>126.55545454545454</v>
      </c>
      <c r="F8" t="s">
        <v>151</v>
      </c>
    </row>
    <row r="9" spans="1:8">
      <c r="A9" s="1">
        <v>1</v>
      </c>
      <c r="B9" t="s">
        <v>4</v>
      </c>
      <c r="C9" s="22">
        <v>160.25</v>
      </c>
      <c r="D9" t="s">
        <v>263</v>
      </c>
      <c r="E9" s="2"/>
    </row>
    <row r="10" spans="1:8">
      <c r="A10" s="1">
        <v>2</v>
      </c>
      <c r="B10" t="s">
        <v>33</v>
      </c>
      <c r="C10" s="22">
        <v>160</v>
      </c>
      <c r="D10" t="s">
        <v>263</v>
      </c>
      <c r="E10" s="2"/>
    </row>
    <row r="11" spans="1:8">
      <c r="A11" s="1">
        <v>3</v>
      </c>
      <c r="B11" t="s">
        <v>233</v>
      </c>
      <c r="C11" s="22">
        <v>153</v>
      </c>
      <c r="D11" t="s">
        <v>255</v>
      </c>
      <c r="E11" s="2"/>
    </row>
    <row r="12" spans="1:8">
      <c r="A12" s="1">
        <v>4</v>
      </c>
      <c r="B12" t="s">
        <v>496</v>
      </c>
      <c r="C12" s="22">
        <v>142</v>
      </c>
      <c r="D12" t="s">
        <v>255</v>
      </c>
      <c r="E12" s="2"/>
    </row>
    <row r="13" spans="1:8">
      <c r="A13" s="1">
        <v>4</v>
      </c>
      <c r="B13" t="s">
        <v>142</v>
      </c>
      <c r="C13" s="22">
        <v>142</v>
      </c>
      <c r="D13" t="s">
        <v>255</v>
      </c>
      <c r="E13" s="2"/>
    </row>
    <row r="14" spans="1:8">
      <c r="A14" s="1">
        <v>6</v>
      </c>
      <c r="B14" t="s">
        <v>524</v>
      </c>
      <c r="C14" s="22">
        <v>132</v>
      </c>
      <c r="D14" t="s">
        <v>255</v>
      </c>
      <c r="E14" s="2"/>
    </row>
    <row r="15" spans="1:8">
      <c r="A15" s="1">
        <v>7</v>
      </c>
      <c r="B15" t="s">
        <v>230</v>
      </c>
      <c r="C15" s="22">
        <v>111.5</v>
      </c>
      <c r="D15" t="s">
        <v>255</v>
      </c>
      <c r="E15" s="2"/>
    </row>
    <row r="16" spans="1:8">
      <c r="A16" s="1">
        <v>8</v>
      </c>
      <c r="B16" t="s">
        <v>502</v>
      </c>
      <c r="C16" s="22">
        <v>101.5</v>
      </c>
      <c r="D16" t="s">
        <v>255</v>
      </c>
      <c r="E16" s="2"/>
    </row>
    <row r="17" spans="1:9">
      <c r="A17" s="1">
        <v>8</v>
      </c>
      <c r="B17" t="s">
        <v>484</v>
      </c>
      <c r="C17" s="22">
        <v>101.5</v>
      </c>
      <c r="D17" t="s">
        <v>255</v>
      </c>
      <c r="E17" s="2"/>
    </row>
    <row r="18" spans="1:9">
      <c r="A18" s="1">
        <v>8</v>
      </c>
      <c r="B18" t="s">
        <v>485</v>
      </c>
      <c r="C18" s="22">
        <v>101.5</v>
      </c>
      <c r="D18" t="s">
        <v>255</v>
      </c>
      <c r="E18" s="2"/>
    </row>
    <row r="19" spans="1:9">
      <c r="A19" s="1">
        <v>11</v>
      </c>
      <c r="B19" t="s">
        <v>342</v>
      </c>
      <c r="C19" s="22">
        <v>86.86</v>
      </c>
      <c r="D19" t="s">
        <v>255</v>
      </c>
      <c r="E19" s="2"/>
    </row>
    <row r="20" spans="1:9">
      <c r="A20" s="1"/>
      <c r="B20" t="s">
        <v>475</v>
      </c>
      <c r="C20" s="22"/>
      <c r="E20" s="2"/>
    </row>
    <row r="21" spans="1:9">
      <c r="A21" s="1" t="s">
        <v>18</v>
      </c>
      <c r="C21" s="22"/>
      <c r="D21" s="1" t="s">
        <v>150</v>
      </c>
      <c r="E21" s="2">
        <f>SUM(C22:C24)/3</f>
        <v>77.346666666666678</v>
      </c>
      <c r="F21" t="s">
        <v>151</v>
      </c>
    </row>
    <row r="22" spans="1:9">
      <c r="A22" s="1">
        <v>1</v>
      </c>
      <c r="B22" t="s">
        <v>20</v>
      </c>
      <c r="C22" s="22">
        <v>98.5</v>
      </c>
      <c r="D22" t="s">
        <v>263</v>
      </c>
      <c r="E22" s="2"/>
    </row>
    <row r="23" spans="1:9">
      <c r="A23" s="1">
        <v>2</v>
      </c>
      <c r="B23" t="s">
        <v>245</v>
      </c>
      <c r="C23" s="22">
        <v>76.86</v>
      </c>
      <c r="D23" t="s">
        <v>263</v>
      </c>
      <c r="E23" s="2"/>
    </row>
    <row r="24" spans="1:9">
      <c r="A24" s="1">
        <v>3</v>
      </c>
      <c r="B24" t="s">
        <v>271</v>
      </c>
      <c r="C24" s="22">
        <v>56.68</v>
      </c>
      <c r="D24" t="s">
        <v>263</v>
      </c>
      <c r="E24" s="2"/>
    </row>
    <row r="25" spans="1:9">
      <c r="A25" s="1"/>
      <c r="C25" s="22"/>
      <c r="E25" s="2"/>
    </row>
    <row r="26" spans="1:9">
      <c r="A26" s="1"/>
      <c r="B26" t="s">
        <v>475</v>
      </c>
      <c r="C26" s="22"/>
      <c r="E26" s="2"/>
    </row>
    <row r="27" spans="1:9">
      <c r="A27" s="1" t="s">
        <v>70</v>
      </c>
      <c r="C27" s="22"/>
      <c r="E27" s="2"/>
    </row>
    <row r="28" spans="1:9">
      <c r="A28" s="20" t="s">
        <v>0</v>
      </c>
      <c r="B28" s="18"/>
      <c r="C28" s="22"/>
      <c r="D28" s="20" t="s">
        <v>150</v>
      </c>
      <c r="E28" s="2">
        <f>SUM(C29:C51)/23</f>
        <v>113.84173913043477</v>
      </c>
      <c r="F28" s="18" t="s">
        <v>151</v>
      </c>
      <c r="G28" s="18"/>
      <c r="H28" s="18"/>
      <c r="I28" s="18"/>
    </row>
    <row r="29" spans="1:9">
      <c r="A29" s="30">
        <v>1</v>
      </c>
      <c r="B29" s="25" t="s">
        <v>33</v>
      </c>
      <c r="C29" s="30">
        <v>135.97999999999999</v>
      </c>
      <c r="D29" s="18" t="s">
        <v>694</v>
      </c>
      <c r="E29" s="2"/>
      <c r="F29" s="18"/>
      <c r="G29" s="18"/>
      <c r="H29" s="18"/>
      <c r="I29" s="18"/>
    </row>
    <row r="30" spans="1:9">
      <c r="A30" s="30">
        <v>2</v>
      </c>
      <c r="B30" s="25" t="s">
        <v>4</v>
      </c>
      <c r="C30" s="30">
        <v>134.97999999999999</v>
      </c>
      <c r="D30" s="18" t="s">
        <v>694</v>
      </c>
      <c r="E30" s="2"/>
      <c r="F30" s="18"/>
      <c r="G30" s="18"/>
      <c r="H30" s="18"/>
      <c r="I30" s="18"/>
    </row>
    <row r="31" spans="1:9">
      <c r="A31" s="30">
        <v>3</v>
      </c>
      <c r="B31" s="25" t="s">
        <v>695</v>
      </c>
      <c r="C31" s="30">
        <v>132</v>
      </c>
      <c r="D31" s="18" t="s">
        <v>694</v>
      </c>
      <c r="E31" s="2"/>
      <c r="F31" s="18"/>
      <c r="G31" s="18"/>
      <c r="H31" s="18"/>
      <c r="I31" s="18"/>
    </row>
    <row r="32" spans="1:9">
      <c r="A32" s="30">
        <v>4</v>
      </c>
      <c r="B32" s="25" t="s">
        <v>696</v>
      </c>
      <c r="C32" s="30">
        <v>130.6</v>
      </c>
      <c r="D32" s="18" t="s">
        <v>694</v>
      </c>
      <c r="E32" s="2"/>
      <c r="F32" s="18"/>
      <c r="G32" s="18"/>
      <c r="H32" s="18"/>
      <c r="I32" s="18"/>
    </row>
    <row r="33" spans="1:9">
      <c r="A33" s="30">
        <v>4</v>
      </c>
      <c r="B33" s="25" t="s">
        <v>680</v>
      </c>
      <c r="C33" s="30">
        <v>130.6</v>
      </c>
      <c r="D33" s="18" t="s">
        <v>694</v>
      </c>
      <c r="E33" s="2"/>
      <c r="F33" s="18"/>
      <c r="G33" s="18"/>
      <c r="H33" s="18"/>
      <c r="I33" s="18"/>
    </row>
    <row r="34" spans="1:9">
      <c r="A34" s="30">
        <v>6</v>
      </c>
      <c r="B34" s="25" t="s">
        <v>681</v>
      </c>
      <c r="C34" s="30">
        <v>126.4</v>
      </c>
      <c r="D34" s="18" t="s">
        <v>694</v>
      </c>
      <c r="E34" s="2"/>
      <c r="F34" s="18"/>
      <c r="G34" s="18"/>
      <c r="H34" s="18"/>
      <c r="I34" s="18"/>
    </row>
    <row r="35" spans="1:9">
      <c r="A35" s="30">
        <v>7</v>
      </c>
      <c r="B35" s="25" t="s">
        <v>503</v>
      </c>
      <c r="C35" s="30">
        <v>120</v>
      </c>
      <c r="D35" s="18" t="s">
        <v>694</v>
      </c>
      <c r="E35" s="2"/>
      <c r="F35" s="18"/>
      <c r="G35" s="18"/>
      <c r="H35" s="18"/>
      <c r="I35" s="18"/>
    </row>
    <row r="36" spans="1:9">
      <c r="A36" s="30">
        <v>7</v>
      </c>
      <c r="B36" s="25" t="s">
        <v>697</v>
      </c>
      <c r="C36" s="30">
        <v>120</v>
      </c>
      <c r="D36" s="18" t="s">
        <v>694</v>
      </c>
      <c r="E36" s="2"/>
      <c r="F36" s="18"/>
      <c r="G36" s="18"/>
      <c r="H36" s="18"/>
      <c r="I36" s="18"/>
    </row>
    <row r="37" spans="1:9">
      <c r="A37" s="30">
        <v>7</v>
      </c>
      <c r="B37" s="25" t="s">
        <v>698</v>
      </c>
      <c r="C37" s="30">
        <v>120</v>
      </c>
      <c r="D37" s="18" t="s">
        <v>694</v>
      </c>
      <c r="E37" s="2"/>
      <c r="F37" s="18"/>
      <c r="G37" s="18"/>
      <c r="H37" s="18"/>
      <c r="I37" s="18"/>
    </row>
    <row r="38" spans="1:9">
      <c r="A38" s="30">
        <v>10</v>
      </c>
      <c r="B38" s="25" t="s">
        <v>699</v>
      </c>
      <c r="C38" s="30">
        <v>115</v>
      </c>
      <c r="D38" s="18" t="s">
        <v>694</v>
      </c>
      <c r="E38" s="2"/>
      <c r="F38" s="18"/>
      <c r="G38" s="18"/>
      <c r="H38" s="18"/>
      <c r="I38" s="18"/>
    </row>
    <row r="39" spans="1:9">
      <c r="A39" s="30">
        <v>11</v>
      </c>
      <c r="B39" s="25" t="s">
        <v>682</v>
      </c>
      <c r="C39" s="30">
        <v>110</v>
      </c>
      <c r="D39" s="18" t="s">
        <v>694</v>
      </c>
      <c r="E39" s="2"/>
      <c r="F39" s="18"/>
      <c r="G39" s="18"/>
      <c r="H39" s="18"/>
      <c r="I39" s="18"/>
    </row>
    <row r="40" spans="1:9">
      <c r="A40" s="30">
        <v>11</v>
      </c>
      <c r="B40" s="25" t="s">
        <v>340</v>
      </c>
      <c r="C40" s="30">
        <v>110</v>
      </c>
      <c r="D40" s="18" t="s">
        <v>694</v>
      </c>
      <c r="E40" s="2"/>
      <c r="F40" s="18"/>
      <c r="G40" s="18"/>
      <c r="H40" s="18"/>
      <c r="I40" s="18"/>
    </row>
    <row r="41" spans="1:9">
      <c r="A41" s="30">
        <v>11</v>
      </c>
      <c r="B41" s="25" t="s">
        <v>688</v>
      </c>
      <c r="C41" s="30">
        <v>110</v>
      </c>
      <c r="D41" s="18" t="s">
        <v>694</v>
      </c>
      <c r="E41" s="2"/>
      <c r="F41" s="18"/>
      <c r="G41" s="18"/>
      <c r="H41" s="18"/>
      <c r="I41" s="18"/>
    </row>
    <row r="42" spans="1:9">
      <c r="A42" s="30">
        <v>11</v>
      </c>
      <c r="B42" s="25" t="s">
        <v>700</v>
      </c>
      <c r="C42" s="30">
        <v>110</v>
      </c>
      <c r="D42" s="18" t="s">
        <v>694</v>
      </c>
      <c r="E42" s="2"/>
      <c r="F42" s="18"/>
      <c r="G42" s="18"/>
      <c r="H42" s="18"/>
      <c r="I42" s="18"/>
    </row>
    <row r="43" spans="1:9">
      <c r="A43" s="30">
        <v>11</v>
      </c>
      <c r="B43" s="25" t="s">
        <v>701</v>
      </c>
      <c r="C43" s="30">
        <v>110</v>
      </c>
      <c r="D43" s="18" t="s">
        <v>694</v>
      </c>
      <c r="E43" s="2"/>
      <c r="F43" s="18"/>
      <c r="G43" s="18"/>
      <c r="H43" s="18"/>
      <c r="I43" s="18"/>
    </row>
    <row r="44" spans="1:9">
      <c r="A44" s="30">
        <v>11</v>
      </c>
      <c r="B44" s="25" t="s">
        <v>145</v>
      </c>
      <c r="C44" s="30">
        <v>110</v>
      </c>
      <c r="D44" s="18" t="s">
        <v>694</v>
      </c>
      <c r="E44" s="2"/>
      <c r="F44" s="18"/>
      <c r="G44" s="18"/>
      <c r="H44" s="18"/>
      <c r="I44" s="18"/>
    </row>
    <row r="45" spans="1:9">
      <c r="A45" s="30">
        <v>11</v>
      </c>
      <c r="B45" s="25" t="s">
        <v>702</v>
      </c>
      <c r="C45" s="30">
        <v>110</v>
      </c>
      <c r="D45" s="18" t="s">
        <v>694</v>
      </c>
      <c r="E45" s="2"/>
      <c r="F45" s="18"/>
      <c r="G45" s="18"/>
      <c r="H45" s="18"/>
      <c r="I45" s="18"/>
    </row>
    <row r="46" spans="1:9">
      <c r="A46" s="30">
        <v>18</v>
      </c>
      <c r="B46" s="25" t="s">
        <v>686</v>
      </c>
      <c r="C46" s="30">
        <v>106.1</v>
      </c>
      <c r="D46" s="18" t="s">
        <v>694</v>
      </c>
      <c r="E46" s="2"/>
      <c r="F46" s="18"/>
      <c r="G46" s="18"/>
      <c r="H46" s="18"/>
      <c r="I46" s="18"/>
    </row>
    <row r="47" spans="1:9">
      <c r="A47" s="30">
        <v>18</v>
      </c>
      <c r="B47" s="25" t="s">
        <v>687</v>
      </c>
      <c r="C47" s="30">
        <v>106.1</v>
      </c>
      <c r="D47" s="18" t="s">
        <v>694</v>
      </c>
      <c r="E47" s="2"/>
      <c r="F47" s="18"/>
      <c r="G47" s="18"/>
      <c r="H47" s="18"/>
      <c r="I47" s="18"/>
    </row>
    <row r="48" spans="1:9">
      <c r="A48" s="30">
        <v>18</v>
      </c>
      <c r="B48" s="25" t="s">
        <v>703</v>
      </c>
      <c r="C48" s="30">
        <v>106.1</v>
      </c>
      <c r="D48" s="18" t="s">
        <v>694</v>
      </c>
      <c r="E48" s="2"/>
      <c r="F48" s="18"/>
      <c r="G48" s="18"/>
      <c r="H48" s="18"/>
      <c r="I48" s="18"/>
    </row>
    <row r="49" spans="1:9">
      <c r="A49" s="30">
        <v>21</v>
      </c>
      <c r="B49" s="25" t="s">
        <v>704</v>
      </c>
      <c r="C49" s="30">
        <v>95</v>
      </c>
      <c r="D49" s="18" t="s">
        <v>694</v>
      </c>
      <c r="E49" s="2"/>
      <c r="F49" s="18"/>
      <c r="G49" s="18"/>
      <c r="H49" s="18"/>
      <c r="I49" s="18"/>
    </row>
    <row r="50" spans="1:9">
      <c r="A50" s="30">
        <v>22</v>
      </c>
      <c r="B50" s="25" t="s">
        <v>705</v>
      </c>
      <c r="C50" s="30">
        <v>90.1</v>
      </c>
      <c r="D50" s="18" t="s">
        <v>694</v>
      </c>
      <c r="E50" s="2"/>
      <c r="F50" s="18"/>
      <c r="G50" s="18"/>
      <c r="H50" s="18"/>
      <c r="I50" s="18"/>
    </row>
    <row r="51" spans="1:9">
      <c r="A51" s="30">
        <v>23</v>
      </c>
      <c r="B51" s="25" t="s">
        <v>247</v>
      </c>
      <c r="C51" s="30">
        <v>79.400000000000006</v>
      </c>
      <c r="D51" s="18" t="s">
        <v>694</v>
      </c>
      <c r="E51" s="2"/>
      <c r="F51" s="18"/>
      <c r="G51" s="18"/>
      <c r="H51" s="18"/>
      <c r="I51" s="18"/>
    </row>
    <row r="52" spans="1:9">
      <c r="A52" s="20"/>
      <c r="B52" s="18" t="s">
        <v>475</v>
      </c>
      <c r="C52" s="22"/>
      <c r="D52" s="18"/>
      <c r="E52" s="2"/>
      <c r="F52" s="18"/>
      <c r="G52" s="18"/>
      <c r="H52" s="18"/>
      <c r="I52" s="18"/>
    </row>
    <row r="53" spans="1:9">
      <c r="A53" s="20" t="s">
        <v>18</v>
      </c>
      <c r="B53" s="18"/>
      <c r="C53" s="22"/>
      <c r="D53" s="18"/>
      <c r="E53" s="2"/>
      <c r="F53" s="18"/>
      <c r="G53" s="18"/>
      <c r="H53" s="18"/>
      <c r="I53" s="18"/>
    </row>
    <row r="54" spans="1:9">
      <c r="A54" s="30">
        <v>1</v>
      </c>
      <c r="B54" s="25" t="s">
        <v>20</v>
      </c>
      <c r="C54" s="30">
        <v>84.6</v>
      </c>
      <c r="D54" s="18" t="s">
        <v>694</v>
      </c>
      <c r="E54" s="2"/>
      <c r="F54" s="18"/>
      <c r="G54" s="18"/>
      <c r="H54" s="18"/>
      <c r="I54" s="18"/>
    </row>
    <row r="55" spans="1:9">
      <c r="A55" s="20"/>
      <c r="B55" s="18" t="s">
        <v>475</v>
      </c>
      <c r="C55" s="22"/>
      <c r="D55" s="18"/>
      <c r="E55" s="2"/>
      <c r="F55" s="18"/>
      <c r="G55" s="18"/>
      <c r="H55" s="18"/>
      <c r="I55" s="18"/>
    </row>
    <row r="56" spans="1:9">
      <c r="A56" s="20" t="s">
        <v>910</v>
      </c>
      <c r="B56" s="18"/>
      <c r="C56" s="22"/>
      <c r="D56" s="18"/>
      <c r="E56" s="2"/>
      <c r="F56" s="18"/>
      <c r="G56" s="18"/>
      <c r="H56" s="18"/>
      <c r="I56" s="18"/>
    </row>
    <row r="57" spans="1:9">
      <c r="A57" s="20" t="s">
        <v>0</v>
      </c>
      <c r="B57" s="18"/>
      <c r="C57" s="22"/>
      <c r="D57" s="18"/>
      <c r="E57" s="2"/>
      <c r="F57" s="18"/>
      <c r="G57" s="18"/>
      <c r="H57" s="18"/>
      <c r="I57" s="18"/>
    </row>
    <row r="58" spans="1:9">
      <c r="A58" s="20">
        <v>1</v>
      </c>
      <c r="B58" s="18" t="s">
        <v>907</v>
      </c>
      <c r="C58" s="22">
        <v>129.69999999999999</v>
      </c>
      <c r="D58" s="18" t="s">
        <v>891</v>
      </c>
      <c r="E58" s="2"/>
      <c r="F58" s="18"/>
      <c r="G58" s="18"/>
      <c r="H58" s="18"/>
      <c r="I58" s="18"/>
    </row>
    <row r="59" spans="1:9">
      <c r="A59" s="20">
        <v>2</v>
      </c>
      <c r="B59" s="18" t="s">
        <v>905</v>
      </c>
      <c r="C59" s="22">
        <v>128.4</v>
      </c>
      <c r="D59" s="18" t="s">
        <v>891</v>
      </c>
      <c r="E59" s="2"/>
      <c r="F59" s="18"/>
      <c r="G59" s="18"/>
      <c r="H59" s="18"/>
      <c r="I59" s="18"/>
    </row>
    <row r="60" spans="1:9">
      <c r="A60" s="20">
        <v>3</v>
      </c>
      <c r="B60" s="18" t="s">
        <v>906</v>
      </c>
      <c r="C60" s="22">
        <v>125.95</v>
      </c>
      <c r="D60" s="18" t="s">
        <v>891</v>
      </c>
      <c r="E60" s="2"/>
      <c r="F60" s="18"/>
      <c r="G60" s="18"/>
      <c r="H60" s="18"/>
      <c r="I60" s="18"/>
    </row>
    <row r="61" spans="1:9">
      <c r="A61" s="20">
        <v>4</v>
      </c>
      <c r="B61" s="18" t="s">
        <v>904</v>
      </c>
      <c r="C61" s="22">
        <v>85.75</v>
      </c>
      <c r="D61" s="18" t="s">
        <v>891</v>
      </c>
      <c r="E61" s="2"/>
      <c r="F61" s="18"/>
      <c r="G61" s="18"/>
      <c r="H61" s="18"/>
      <c r="I61" s="18"/>
    </row>
    <row r="62" spans="1:9">
      <c r="A62" s="20"/>
      <c r="B62" s="18" t="s">
        <v>475</v>
      </c>
      <c r="C62" s="22"/>
      <c r="D62" s="18"/>
      <c r="E62" s="2"/>
      <c r="F62" s="18"/>
      <c r="G62" s="18"/>
      <c r="H62" s="18"/>
      <c r="I62" s="18"/>
    </row>
    <row r="63" spans="1:9">
      <c r="A63" s="20" t="s">
        <v>18</v>
      </c>
      <c r="B63" s="18"/>
      <c r="C63" s="22"/>
      <c r="D63" s="18"/>
      <c r="E63" s="2"/>
      <c r="F63" s="18"/>
      <c r="G63" s="18"/>
      <c r="H63" s="18"/>
      <c r="I63" s="18"/>
    </row>
    <row r="64" spans="1:9">
      <c r="A64" s="20">
        <v>1</v>
      </c>
      <c r="B64" s="18" t="s">
        <v>20</v>
      </c>
      <c r="C64" s="22">
        <v>75</v>
      </c>
      <c r="D64" s="18" t="s">
        <v>891</v>
      </c>
      <c r="E64" s="2"/>
      <c r="F64" s="18"/>
      <c r="G64" s="18"/>
      <c r="H64" s="18"/>
      <c r="I64" s="18"/>
    </row>
    <row r="65" spans="1:9">
      <c r="A65" s="20">
        <v>2</v>
      </c>
      <c r="B65" s="18" t="s">
        <v>908</v>
      </c>
      <c r="C65" s="22">
        <v>67.45</v>
      </c>
      <c r="D65" s="18" t="s">
        <v>891</v>
      </c>
      <c r="E65" s="2"/>
      <c r="F65" s="18"/>
      <c r="G65" s="18"/>
      <c r="H65" s="18"/>
      <c r="I65" s="18"/>
    </row>
    <row r="66" spans="1:9">
      <c r="A66" s="20">
        <v>3</v>
      </c>
      <c r="B66" s="18" t="s">
        <v>909</v>
      </c>
      <c r="C66" s="22">
        <v>50</v>
      </c>
      <c r="D66" s="18" t="s">
        <v>891</v>
      </c>
      <c r="E66" s="2"/>
      <c r="F66" s="18"/>
      <c r="G66" s="18"/>
      <c r="H66" s="18"/>
      <c r="I66" s="18"/>
    </row>
    <row r="67" spans="1:9">
      <c r="A67" s="20"/>
      <c r="B67" s="18" t="s">
        <v>475</v>
      </c>
      <c r="C67" s="22"/>
      <c r="D67" s="18"/>
      <c r="E67" s="2"/>
      <c r="F67" s="18"/>
      <c r="G67" s="18"/>
      <c r="H67" s="18"/>
      <c r="I67" s="18"/>
    </row>
    <row r="68" spans="1:9">
      <c r="A68" s="20"/>
      <c r="B68" s="18"/>
      <c r="C68" s="22"/>
      <c r="D68" s="18"/>
      <c r="E68" s="2"/>
      <c r="F68" s="18"/>
      <c r="G68" s="18"/>
      <c r="H68" s="18"/>
      <c r="I68" s="18"/>
    </row>
    <row r="69" spans="1:9">
      <c r="A69" s="1" t="s">
        <v>838</v>
      </c>
      <c r="C69" s="22"/>
      <c r="D69" s="20" t="s">
        <v>184</v>
      </c>
      <c r="E69" s="2">
        <f>SUM(C71:C79)/9</f>
        <v>16.111111111111111</v>
      </c>
      <c r="F69" s="18" t="s">
        <v>721</v>
      </c>
      <c r="G69" s="18"/>
      <c r="H69" s="18"/>
      <c r="I69" s="18"/>
    </row>
    <row r="70" spans="1:9">
      <c r="A70" s="20" t="s">
        <v>0</v>
      </c>
      <c r="B70" s="18"/>
      <c r="C70" s="22" t="s">
        <v>849</v>
      </c>
      <c r="D70" s="18"/>
      <c r="E70" s="2"/>
      <c r="F70" s="18"/>
      <c r="G70" s="18"/>
      <c r="H70" s="18"/>
      <c r="I70" s="18"/>
    </row>
    <row r="71" spans="1:9">
      <c r="A71" s="20">
        <v>1</v>
      </c>
      <c r="B71" s="25" t="s">
        <v>136</v>
      </c>
      <c r="C71" s="30">
        <v>38</v>
      </c>
      <c r="D71" s="18" t="s">
        <v>974</v>
      </c>
      <c r="E71" s="2"/>
      <c r="F71" s="18"/>
      <c r="G71" s="18"/>
      <c r="H71" s="18"/>
      <c r="I71" s="18"/>
    </row>
    <row r="72" spans="1:9">
      <c r="A72" s="20">
        <v>2</v>
      </c>
      <c r="B72" s="25" t="s">
        <v>4</v>
      </c>
      <c r="C72" s="30">
        <v>36</v>
      </c>
      <c r="D72" s="18" t="s">
        <v>835</v>
      </c>
      <c r="E72" s="19"/>
      <c r="F72" s="18"/>
      <c r="G72" s="18"/>
      <c r="H72" s="18"/>
      <c r="I72" s="18"/>
    </row>
    <row r="73" spans="1:9">
      <c r="A73" s="20">
        <v>3</v>
      </c>
      <c r="B73" s="25" t="s">
        <v>289</v>
      </c>
      <c r="C73" s="30">
        <v>24</v>
      </c>
      <c r="D73" s="18" t="s">
        <v>835</v>
      </c>
      <c r="E73" s="2"/>
      <c r="F73" s="18"/>
      <c r="G73" s="18"/>
      <c r="H73" s="20"/>
      <c r="I73" s="18"/>
    </row>
    <row r="74" spans="1:9">
      <c r="A74" s="20">
        <v>4</v>
      </c>
      <c r="B74" s="25" t="s">
        <v>972</v>
      </c>
      <c r="C74" s="30">
        <v>13</v>
      </c>
      <c r="D74" s="18" t="s">
        <v>974</v>
      </c>
      <c r="E74" s="2"/>
      <c r="F74" s="18"/>
      <c r="G74" s="18"/>
      <c r="H74" s="20"/>
      <c r="I74" s="18"/>
    </row>
    <row r="75" spans="1:9">
      <c r="A75" s="20">
        <v>5</v>
      </c>
      <c r="B75" s="25" t="s">
        <v>340</v>
      </c>
      <c r="C75" s="30">
        <v>11</v>
      </c>
      <c r="D75" s="18" t="s">
        <v>974</v>
      </c>
      <c r="E75" s="2"/>
      <c r="F75" s="18"/>
      <c r="G75" s="18"/>
      <c r="H75" s="20"/>
      <c r="I75" s="18"/>
    </row>
    <row r="76" spans="1:9">
      <c r="A76" s="20">
        <v>6</v>
      </c>
      <c r="B76" s="25" t="s">
        <v>230</v>
      </c>
      <c r="C76" s="30">
        <v>8</v>
      </c>
      <c r="D76" s="18" t="s">
        <v>835</v>
      </c>
      <c r="E76" s="2"/>
      <c r="F76" s="18"/>
      <c r="G76" s="18"/>
      <c r="H76" s="20"/>
      <c r="I76" s="18"/>
    </row>
    <row r="77" spans="1:9">
      <c r="A77" s="20">
        <v>7</v>
      </c>
      <c r="B77" s="25" t="s">
        <v>327</v>
      </c>
      <c r="C77" s="30">
        <v>7</v>
      </c>
      <c r="D77" s="18" t="s">
        <v>974</v>
      </c>
      <c r="E77" s="2"/>
      <c r="F77" s="18"/>
      <c r="G77" s="18"/>
      <c r="H77" s="20"/>
      <c r="I77" s="18"/>
    </row>
    <row r="78" spans="1:9">
      <c r="A78" s="20">
        <v>8</v>
      </c>
      <c r="B78" s="25" t="s">
        <v>833</v>
      </c>
      <c r="C78" s="30">
        <v>5</v>
      </c>
      <c r="D78" s="18" t="s">
        <v>835</v>
      </c>
      <c r="E78" s="2"/>
      <c r="F78" s="18"/>
      <c r="G78" s="18"/>
      <c r="H78" s="20"/>
      <c r="I78" s="18"/>
    </row>
    <row r="79" spans="1:9">
      <c r="A79" s="20">
        <v>9</v>
      </c>
      <c r="B79" s="25" t="s">
        <v>973</v>
      </c>
      <c r="C79" s="30">
        <v>3</v>
      </c>
      <c r="D79" s="18" t="s">
        <v>974</v>
      </c>
      <c r="E79" s="2"/>
      <c r="F79" s="18"/>
      <c r="G79" s="18"/>
      <c r="H79" s="20"/>
      <c r="I79" s="18"/>
    </row>
    <row r="80" spans="1:9">
      <c r="A80" s="20"/>
      <c r="B80" s="18"/>
      <c r="C80" s="22" t="s">
        <v>839</v>
      </c>
      <c r="D80" s="18"/>
      <c r="E80" s="2"/>
      <c r="F80" s="18"/>
      <c r="G80" s="18"/>
      <c r="H80" s="20"/>
      <c r="I80" s="25"/>
    </row>
    <row r="81" spans="1:9">
      <c r="A81" s="20">
        <v>10</v>
      </c>
      <c r="B81" s="25" t="s">
        <v>249</v>
      </c>
      <c r="C81" s="30">
        <v>10</v>
      </c>
      <c r="D81" s="18" t="s">
        <v>835</v>
      </c>
      <c r="E81" s="2"/>
      <c r="F81" s="18"/>
      <c r="G81" s="18"/>
      <c r="H81" s="20"/>
      <c r="I81" s="18"/>
    </row>
    <row r="82" spans="1:9">
      <c r="A82" s="20">
        <v>11</v>
      </c>
      <c r="B82" s="25" t="s">
        <v>832</v>
      </c>
      <c r="C82" s="30">
        <v>9</v>
      </c>
      <c r="D82" s="18" t="s">
        <v>835</v>
      </c>
      <c r="E82" s="2"/>
      <c r="F82" s="18"/>
      <c r="G82" s="18"/>
      <c r="H82" s="20"/>
      <c r="I82" s="18"/>
    </row>
    <row r="83" spans="1:9">
      <c r="A83" s="20"/>
      <c r="B83" s="18" t="s">
        <v>475</v>
      </c>
      <c r="C83" s="22"/>
      <c r="D83" s="18"/>
      <c r="E83" s="2"/>
      <c r="F83" s="18"/>
      <c r="G83" s="18"/>
      <c r="H83" s="20"/>
      <c r="I83" s="18"/>
    </row>
    <row r="84" spans="1:9">
      <c r="A84" s="20" t="s">
        <v>18</v>
      </c>
      <c r="B84" s="18"/>
      <c r="C84" s="22" t="s">
        <v>841</v>
      </c>
      <c r="D84" s="18"/>
      <c r="E84" s="2"/>
      <c r="F84" s="18"/>
      <c r="G84" s="18"/>
      <c r="H84" s="20"/>
      <c r="I84" s="18"/>
    </row>
    <row r="85" spans="1:9">
      <c r="A85" s="20">
        <v>1</v>
      </c>
      <c r="B85" s="25" t="s">
        <v>20</v>
      </c>
      <c r="C85" s="30">
        <v>27</v>
      </c>
      <c r="D85" s="18" t="s">
        <v>835</v>
      </c>
      <c r="E85" s="2"/>
      <c r="F85" s="18"/>
      <c r="G85" s="18"/>
      <c r="H85" s="18"/>
      <c r="I85" s="18"/>
    </row>
    <row r="86" spans="1:9">
      <c r="A86" s="20">
        <v>2</v>
      </c>
      <c r="B86" s="25" t="s">
        <v>521</v>
      </c>
      <c r="C86" s="30">
        <v>16</v>
      </c>
      <c r="D86" s="18" t="s">
        <v>835</v>
      </c>
      <c r="E86" s="2"/>
      <c r="F86" s="18"/>
      <c r="G86" s="18"/>
      <c r="H86" s="18"/>
      <c r="I86" s="18"/>
    </row>
    <row r="87" spans="1:9">
      <c r="A87" s="20"/>
      <c r="B87" s="18"/>
      <c r="C87" s="22" t="s">
        <v>840</v>
      </c>
      <c r="D87" s="18"/>
      <c r="E87" s="2"/>
      <c r="F87" s="18"/>
      <c r="G87" s="18"/>
      <c r="H87" s="18"/>
      <c r="I87" s="25"/>
    </row>
    <row r="88" spans="1:9">
      <c r="A88" s="20">
        <v>3</v>
      </c>
      <c r="B88" s="25" t="s">
        <v>836</v>
      </c>
      <c r="C88" s="30">
        <v>24</v>
      </c>
      <c r="D88" s="18" t="s">
        <v>835</v>
      </c>
      <c r="E88" s="2"/>
      <c r="F88" s="18"/>
      <c r="G88" s="18"/>
      <c r="H88" s="18"/>
      <c r="I88" s="25"/>
    </row>
    <row r="89" spans="1:9">
      <c r="A89" s="20">
        <v>4</v>
      </c>
      <c r="B89" s="25" t="s">
        <v>271</v>
      </c>
      <c r="C89" s="30">
        <v>10</v>
      </c>
      <c r="D89" s="18" t="s">
        <v>835</v>
      </c>
      <c r="E89" s="2"/>
      <c r="F89" s="18"/>
      <c r="G89" s="18"/>
      <c r="H89" s="18"/>
      <c r="I89" s="25"/>
    </row>
    <row r="90" spans="1:9">
      <c r="A90" s="20"/>
      <c r="B90" s="25"/>
      <c r="C90" s="30" t="s">
        <v>842</v>
      </c>
      <c r="D90" s="18"/>
      <c r="E90" s="2"/>
      <c r="F90" s="18"/>
      <c r="G90" s="18"/>
      <c r="H90" s="18"/>
      <c r="I90" s="25"/>
    </row>
    <row r="91" spans="1:9">
      <c r="A91" s="20">
        <v>5</v>
      </c>
      <c r="B91" s="25" t="s">
        <v>837</v>
      </c>
      <c r="C91" s="30">
        <v>5</v>
      </c>
      <c r="D91" s="18" t="s">
        <v>835</v>
      </c>
      <c r="E91" s="2"/>
      <c r="F91" s="18"/>
      <c r="G91" s="18"/>
      <c r="H91" s="18"/>
      <c r="I91" s="25"/>
    </row>
    <row r="92" spans="1:9">
      <c r="A92" s="20"/>
      <c r="B92" s="18" t="s">
        <v>475</v>
      </c>
      <c r="C92" s="22"/>
      <c r="D92" s="18"/>
      <c r="E92" s="2"/>
      <c r="F92" s="18"/>
      <c r="G92" s="18"/>
      <c r="H92" s="18"/>
      <c r="I92" s="25"/>
    </row>
    <row r="93" spans="1:9">
      <c r="A93" s="20"/>
      <c r="B93" s="18"/>
      <c r="C93" s="22"/>
      <c r="D93" s="18"/>
      <c r="E93" s="2"/>
      <c r="F93" s="18"/>
      <c r="G93" s="18"/>
      <c r="H93" s="18"/>
      <c r="I93" s="18"/>
    </row>
    <row r="94" spans="1:9">
      <c r="A94" s="1" t="s">
        <v>720</v>
      </c>
      <c r="C94" s="22"/>
      <c r="D94" s="20" t="s">
        <v>184</v>
      </c>
      <c r="E94" s="2">
        <f>SUM(C96:C133)/38</f>
        <v>22.394736842105264</v>
      </c>
      <c r="F94" s="18" t="s">
        <v>721</v>
      </c>
    </row>
    <row r="95" spans="1:9">
      <c r="A95" s="20" t="s">
        <v>0</v>
      </c>
      <c r="B95" s="18"/>
      <c r="C95" s="22" t="s">
        <v>280</v>
      </c>
      <c r="D95" s="18"/>
      <c r="E95" s="2"/>
      <c r="F95" s="18"/>
      <c r="G95" s="18"/>
      <c r="H95" s="18"/>
      <c r="I95" s="18"/>
    </row>
    <row r="96" spans="1:9">
      <c r="A96" s="30">
        <v>1</v>
      </c>
      <c r="B96" s="25" t="s">
        <v>690</v>
      </c>
      <c r="C96" s="30">
        <v>60</v>
      </c>
      <c r="D96" s="18" t="s">
        <v>694</v>
      </c>
      <c r="E96" s="2"/>
      <c r="F96" s="18"/>
      <c r="G96" s="18"/>
      <c r="H96" s="18"/>
      <c r="I96" s="18"/>
    </row>
    <row r="97" spans="1:9">
      <c r="A97" s="30">
        <v>2</v>
      </c>
      <c r="B97" s="25" t="s">
        <v>4</v>
      </c>
      <c r="C97" s="30">
        <v>47</v>
      </c>
      <c r="D97" s="18" t="s">
        <v>694</v>
      </c>
      <c r="E97" s="2"/>
      <c r="F97" s="18"/>
      <c r="G97" s="18"/>
      <c r="H97" s="18"/>
      <c r="I97" s="18"/>
    </row>
    <row r="98" spans="1:9">
      <c r="A98" s="30">
        <v>3</v>
      </c>
      <c r="B98" s="25" t="s">
        <v>503</v>
      </c>
      <c r="C98" s="30">
        <v>46</v>
      </c>
      <c r="D98" s="18" t="s">
        <v>694</v>
      </c>
      <c r="E98" s="2"/>
      <c r="F98" s="18"/>
      <c r="G98" s="18"/>
      <c r="H98" s="18"/>
      <c r="I98" s="18"/>
    </row>
    <row r="99" spans="1:9">
      <c r="A99" s="30">
        <v>3</v>
      </c>
      <c r="B99" s="25" t="s">
        <v>33</v>
      </c>
      <c r="C99" s="30">
        <v>46</v>
      </c>
      <c r="D99" s="18" t="s">
        <v>694</v>
      </c>
      <c r="E99" s="2"/>
      <c r="F99" s="18"/>
      <c r="G99" s="18"/>
      <c r="H99" s="18"/>
      <c r="I99" s="18"/>
    </row>
    <row r="100" spans="1:9">
      <c r="A100" s="30">
        <v>5</v>
      </c>
      <c r="B100" s="25" t="s">
        <v>696</v>
      </c>
      <c r="C100" s="30">
        <v>45</v>
      </c>
      <c r="D100" s="18" t="s">
        <v>694</v>
      </c>
      <c r="E100" s="2"/>
      <c r="F100" s="18"/>
      <c r="G100" s="18"/>
      <c r="H100" s="18"/>
      <c r="I100" s="18"/>
    </row>
    <row r="101" spans="1:9">
      <c r="A101" s="30">
        <v>6</v>
      </c>
      <c r="B101" s="25" t="s">
        <v>706</v>
      </c>
      <c r="C101" s="30">
        <v>41</v>
      </c>
      <c r="D101" s="18" t="s">
        <v>694</v>
      </c>
      <c r="E101" s="2"/>
      <c r="F101" s="18"/>
      <c r="G101" s="18"/>
      <c r="H101" s="18"/>
      <c r="I101" s="18"/>
    </row>
    <row r="102" spans="1:9">
      <c r="A102" s="30">
        <v>6</v>
      </c>
      <c r="B102" s="25" t="s">
        <v>680</v>
      </c>
      <c r="C102" s="30">
        <v>41</v>
      </c>
      <c r="D102" s="18" t="s">
        <v>694</v>
      </c>
      <c r="E102" s="2"/>
      <c r="F102" s="18"/>
      <c r="G102" s="18"/>
      <c r="H102" s="18"/>
      <c r="I102" s="18"/>
    </row>
    <row r="103" spans="1:9">
      <c r="A103" s="30">
        <v>8</v>
      </c>
      <c r="B103" s="25" t="s">
        <v>688</v>
      </c>
      <c r="C103" s="30">
        <v>38</v>
      </c>
      <c r="D103" s="18" t="s">
        <v>694</v>
      </c>
      <c r="E103" s="2"/>
      <c r="F103" s="18"/>
      <c r="G103" s="18"/>
      <c r="H103" s="18"/>
      <c r="I103" s="18"/>
    </row>
    <row r="104" spans="1:9">
      <c r="A104" s="30">
        <v>8</v>
      </c>
      <c r="B104" s="25" t="s">
        <v>698</v>
      </c>
      <c r="C104" s="30">
        <v>38</v>
      </c>
      <c r="D104" s="18" t="s">
        <v>694</v>
      </c>
      <c r="E104" s="2"/>
      <c r="F104" s="18"/>
      <c r="G104" s="18"/>
      <c r="H104" s="18"/>
      <c r="I104" s="18"/>
    </row>
    <row r="105" spans="1:9">
      <c r="A105" s="30">
        <v>10</v>
      </c>
      <c r="B105" s="25" t="s">
        <v>681</v>
      </c>
      <c r="C105" s="30">
        <v>37</v>
      </c>
      <c r="D105" s="18" t="s">
        <v>694</v>
      </c>
      <c r="E105" s="2"/>
      <c r="F105" s="18"/>
      <c r="G105" s="18"/>
      <c r="H105" s="18"/>
      <c r="I105" s="18"/>
    </row>
    <row r="106" spans="1:9">
      <c r="A106" s="30">
        <v>11</v>
      </c>
      <c r="B106" s="25" t="s">
        <v>340</v>
      </c>
      <c r="C106" s="30">
        <v>33</v>
      </c>
      <c r="D106" s="18" t="s">
        <v>694</v>
      </c>
      <c r="E106" s="2"/>
      <c r="F106" s="18"/>
      <c r="G106" s="18"/>
      <c r="H106" s="18"/>
      <c r="I106" s="18"/>
    </row>
    <row r="107" spans="1:9">
      <c r="A107" s="30">
        <v>12</v>
      </c>
      <c r="B107" s="25" t="s">
        <v>707</v>
      </c>
      <c r="C107" s="30">
        <v>32</v>
      </c>
      <c r="D107" s="18" t="s">
        <v>694</v>
      </c>
      <c r="E107" s="2"/>
      <c r="F107" s="18"/>
      <c r="G107" s="18"/>
      <c r="H107" s="18"/>
      <c r="I107" s="18"/>
    </row>
    <row r="108" spans="1:9">
      <c r="A108" s="30">
        <v>13</v>
      </c>
      <c r="B108" s="25" t="s">
        <v>145</v>
      </c>
      <c r="C108" s="30">
        <v>31</v>
      </c>
      <c r="D108" s="18" t="s">
        <v>694</v>
      </c>
      <c r="E108" s="2"/>
      <c r="F108" s="18"/>
      <c r="G108" s="18"/>
      <c r="H108" s="18"/>
      <c r="I108" s="18"/>
    </row>
    <row r="109" spans="1:9">
      <c r="A109" s="30">
        <v>14</v>
      </c>
      <c r="B109" s="25" t="s">
        <v>686</v>
      </c>
      <c r="C109" s="30">
        <v>30</v>
      </c>
      <c r="D109" s="18" t="s">
        <v>694</v>
      </c>
      <c r="E109" s="2"/>
      <c r="F109" s="18"/>
      <c r="G109" s="18"/>
      <c r="H109" s="18"/>
      <c r="I109" s="18"/>
    </row>
    <row r="110" spans="1:9">
      <c r="A110" s="30">
        <v>15</v>
      </c>
      <c r="B110" s="25" t="s">
        <v>700</v>
      </c>
      <c r="C110" s="30">
        <v>24</v>
      </c>
      <c r="D110" s="18" t="s">
        <v>694</v>
      </c>
      <c r="E110" s="2"/>
      <c r="F110" s="18"/>
      <c r="G110" s="18"/>
      <c r="H110" s="18"/>
      <c r="I110" s="18"/>
    </row>
    <row r="111" spans="1:9">
      <c r="A111" s="30">
        <v>16</v>
      </c>
      <c r="B111" s="25" t="s">
        <v>687</v>
      </c>
      <c r="C111" s="30">
        <v>23</v>
      </c>
      <c r="D111" s="18" t="s">
        <v>694</v>
      </c>
      <c r="E111" s="2"/>
      <c r="F111" s="18"/>
      <c r="G111" s="18"/>
      <c r="H111" s="18"/>
      <c r="I111" s="18"/>
    </row>
    <row r="112" spans="1:9">
      <c r="A112" s="30">
        <v>17</v>
      </c>
      <c r="B112" s="25" t="s">
        <v>682</v>
      </c>
      <c r="C112" s="30">
        <v>22</v>
      </c>
      <c r="D112" s="18" t="s">
        <v>694</v>
      </c>
      <c r="E112" s="2"/>
      <c r="F112" s="18"/>
      <c r="G112" s="18"/>
      <c r="H112" s="18"/>
      <c r="I112" s="18"/>
    </row>
    <row r="113" spans="1:9">
      <c r="A113" s="30">
        <v>17</v>
      </c>
      <c r="B113" s="25" t="s">
        <v>708</v>
      </c>
      <c r="C113" s="30">
        <v>22</v>
      </c>
      <c r="D113" s="18" t="s">
        <v>694</v>
      </c>
      <c r="E113" s="2"/>
      <c r="F113" s="18"/>
      <c r="G113" s="18"/>
      <c r="H113" s="18"/>
      <c r="I113" s="18"/>
    </row>
    <row r="114" spans="1:9">
      <c r="A114" s="30">
        <v>19</v>
      </c>
      <c r="B114" s="25" t="s">
        <v>709</v>
      </c>
      <c r="C114" s="30">
        <v>22</v>
      </c>
      <c r="D114" s="18" t="s">
        <v>694</v>
      </c>
      <c r="E114" s="2"/>
      <c r="F114" s="18"/>
      <c r="G114" s="18"/>
      <c r="H114" s="18"/>
      <c r="I114" s="18"/>
    </row>
    <row r="115" spans="1:9">
      <c r="A115" s="30">
        <v>20</v>
      </c>
      <c r="B115" s="25" t="s">
        <v>710</v>
      </c>
      <c r="C115" s="30">
        <v>21</v>
      </c>
      <c r="D115" s="18" t="s">
        <v>694</v>
      </c>
      <c r="E115" s="2"/>
      <c r="F115" s="18"/>
      <c r="G115" s="18"/>
      <c r="H115" s="18"/>
      <c r="I115" s="18"/>
    </row>
    <row r="116" spans="1:9">
      <c r="A116" s="30">
        <v>20</v>
      </c>
      <c r="B116" s="25" t="s">
        <v>711</v>
      </c>
      <c r="C116" s="30">
        <v>21</v>
      </c>
      <c r="D116" s="18" t="s">
        <v>694</v>
      </c>
      <c r="E116" s="2"/>
      <c r="F116" s="18"/>
      <c r="G116" s="18"/>
      <c r="H116" s="18"/>
      <c r="I116" s="18"/>
    </row>
    <row r="117" spans="1:9">
      <c r="A117" s="30">
        <v>22</v>
      </c>
      <c r="B117" s="25" t="s">
        <v>712</v>
      </c>
      <c r="C117" s="30">
        <v>20</v>
      </c>
      <c r="D117" s="18" t="s">
        <v>694</v>
      </c>
      <c r="E117" s="2"/>
      <c r="F117" s="18"/>
      <c r="G117" s="18"/>
      <c r="H117" s="18"/>
      <c r="I117" s="18"/>
    </row>
    <row r="118" spans="1:9">
      <c r="A118" s="30">
        <v>23</v>
      </c>
      <c r="B118" s="25" t="s">
        <v>713</v>
      </c>
      <c r="C118" s="30">
        <v>18</v>
      </c>
      <c r="D118" s="18" t="s">
        <v>694</v>
      </c>
      <c r="E118" s="2"/>
      <c r="F118" s="18"/>
      <c r="G118" s="18"/>
      <c r="H118" s="18"/>
      <c r="I118" s="18"/>
    </row>
    <row r="119" spans="1:9">
      <c r="A119" s="30">
        <v>24</v>
      </c>
      <c r="B119" s="25" t="s">
        <v>714</v>
      </c>
      <c r="C119" s="30">
        <v>16</v>
      </c>
      <c r="D119" s="18" t="s">
        <v>694</v>
      </c>
      <c r="E119" s="2"/>
      <c r="F119" s="18"/>
      <c r="G119" s="18"/>
      <c r="H119" s="18"/>
      <c r="I119" s="18"/>
    </row>
    <row r="120" spans="1:9">
      <c r="A120" s="30">
        <v>24</v>
      </c>
      <c r="B120" s="25" t="s">
        <v>699</v>
      </c>
      <c r="C120" s="30">
        <v>16</v>
      </c>
      <c r="D120" s="18" t="s">
        <v>694</v>
      </c>
      <c r="E120" s="2"/>
      <c r="F120" s="18"/>
      <c r="G120" s="18"/>
      <c r="H120" s="18"/>
      <c r="I120" s="18"/>
    </row>
    <row r="121" spans="1:9">
      <c r="A121" s="30">
        <v>26</v>
      </c>
      <c r="B121" s="25" t="s">
        <v>715</v>
      </c>
      <c r="C121" s="30">
        <v>13</v>
      </c>
      <c r="D121" s="18" t="s">
        <v>694</v>
      </c>
      <c r="E121" s="2"/>
      <c r="F121" s="18"/>
      <c r="G121" s="18"/>
      <c r="H121" s="18"/>
      <c r="I121" s="18"/>
    </row>
    <row r="122" spans="1:9">
      <c r="A122" s="30">
        <v>27</v>
      </c>
      <c r="B122" s="25" t="s">
        <v>692</v>
      </c>
      <c r="C122" s="30">
        <v>12</v>
      </c>
      <c r="D122" s="18" t="s">
        <v>694</v>
      </c>
      <c r="E122" s="2"/>
      <c r="F122" s="18"/>
      <c r="G122" s="18"/>
      <c r="H122" s="18"/>
      <c r="I122" s="18"/>
    </row>
    <row r="123" spans="1:9">
      <c r="A123" s="30">
        <v>28</v>
      </c>
      <c r="B123" s="25" t="s">
        <v>685</v>
      </c>
      <c r="C123" s="30">
        <v>7</v>
      </c>
      <c r="D123" s="18" t="s">
        <v>694</v>
      </c>
      <c r="E123" s="2"/>
      <c r="F123" s="18"/>
      <c r="G123" s="18"/>
      <c r="H123" s="18"/>
      <c r="I123" s="18"/>
    </row>
    <row r="124" spans="1:9">
      <c r="A124" s="30">
        <v>29</v>
      </c>
      <c r="B124" s="25" t="s">
        <v>716</v>
      </c>
      <c r="C124" s="30">
        <v>6</v>
      </c>
      <c r="D124" s="18" t="s">
        <v>694</v>
      </c>
      <c r="E124" s="2"/>
      <c r="F124" s="18"/>
      <c r="G124" s="18"/>
      <c r="H124" s="18"/>
      <c r="I124" s="18"/>
    </row>
    <row r="125" spans="1:9">
      <c r="A125" s="30">
        <v>30</v>
      </c>
      <c r="B125" s="25" t="s">
        <v>691</v>
      </c>
      <c r="C125" s="30">
        <v>4</v>
      </c>
      <c r="D125" s="18" t="s">
        <v>694</v>
      </c>
      <c r="E125" s="2"/>
      <c r="F125" s="18"/>
      <c r="G125" s="18"/>
      <c r="H125" s="18"/>
      <c r="I125" s="18"/>
    </row>
    <row r="126" spans="1:9">
      <c r="A126" s="30">
        <v>30</v>
      </c>
      <c r="B126" s="25" t="s">
        <v>717</v>
      </c>
      <c r="C126" s="30">
        <v>4</v>
      </c>
      <c r="D126" s="18" t="s">
        <v>694</v>
      </c>
      <c r="E126" s="2"/>
      <c r="F126" s="18"/>
      <c r="G126" s="18"/>
      <c r="H126" s="18"/>
      <c r="I126" s="18"/>
    </row>
    <row r="127" spans="1:9">
      <c r="A127" s="30">
        <v>30</v>
      </c>
      <c r="B127" s="25" t="s">
        <v>683</v>
      </c>
      <c r="C127" s="30">
        <v>4</v>
      </c>
      <c r="D127" s="18" t="s">
        <v>694</v>
      </c>
      <c r="E127" s="2"/>
      <c r="F127" s="18"/>
      <c r="G127" s="18"/>
      <c r="H127" s="18"/>
      <c r="I127" s="18"/>
    </row>
    <row r="128" spans="1:9">
      <c r="A128" s="30">
        <v>33</v>
      </c>
      <c r="B128" s="25" t="s">
        <v>684</v>
      </c>
      <c r="C128" s="30">
        <v>3</v>
      </c>
      <c r="D128" s="18" t="s">
        <v>694</v>
      </c>
      <c r="E128" s="2"/>
      <c r="F128" s="18"/>
      <c r="G128" s="18"/>
      <c r="H128" s="18"/>
      <c r="I128" s="18"/>
    </row>
    <row r="129" spans="1:9">
      <c r="A129" s="30">
        <v>34</v>
      </c>
      <c r="B129" s="25" t="s">
        <v>20</v>
      </c>
      <c r="C129" s="30">
        <v>2</v>
      </c>
      <c r="D129" s="18" t="s">
        <v>694</v>
      </c>
      <c r="E129" s="2"/>
      <c r="F129" s="18"/>
      <c r="G129" s="18"/>
      <c r="H129" s="18"/>
      <c r="I129" s="18"/>
    </row>
    <row r="130" spans="1:9">
      <c r="A130" s="30">
        <v>34</v>
      </c>
      <c r="B130" s="25" t="s">
        <v>718</v>
      </c>
      <c r="C130" s="30">
        <v>2</v>
      </c>
      <c r="D130" s="18" t="s">
        <v>694</v>
      </c>
      <c r="E130" s="2"/>
      <c r="F130" s="18"/>
      <c r="G130" s="18"/>
      <c r="H130" s="18"/>
      <c r="I130" s="18"/>
    </row>
    <row r="131" spans="1:9">
      <c r="A131" s="30">
        <v>34</v>
      </c>
      <c r="B131" s="25" t="s">
        <v>467</v>
      </c>
      <c r="C131" s="30">
        <v>2</v>
      </c>
      <c r="D131" s="18" t="s">
        <v>694</v>
      </c>
      <c r="E131" s="2"/>
      <c r="F131" s="18"/>
      <c r="G131" s="18"/>
      <c r="H131" s="18"/>
      <c r="I131" s="18"/>
    </row>
    <row r="132" spans="1:9">
      <c r="A132" s="30">
        <v>37</v>
      </c>
      <c r="B132" s="25" t="s">
        <v>689</v>
      </c>
      <c r="C132" s="30">
        <v>1</v>
      </c>
      <c r="D132" s="18" t="s">
        <v>694</v>
      </c>
      <c r="E132" s="2"/>
      <c r="F132" s="18"/>
      <c r="G132" s="18"/>
      <c r="H132" s="18"/>
      <c r="I132" s="18"/>
    </row>
    <row r="133" spans="1:9">
      <c r="A133" s="30">
        <v>37</v>
      </c>
      <c r="B133" s="25" t="s">
        <v>719</v>
      </c>
      <c r="C133" s="30">
        <v>1</v>
      </c>
      <c r="D133" s="18" t="s">
        <v>722</v>
      </c>
      <c r="E133" s="2"/>
      <c r="F133" s="18"/>
      <c r="G133" s="18"/>
      <c r="H133" s="18"/>
      <c r="I133" s="18"/>
    </row>
    <row r="134" spans="1:9">
      <c r="A134" s="30"/>
      <c r="B134" s="25"/>
      <c r="C134" s="30"/>
      <c r="D134" s="18"/>
      <c r="E134" s="2"/>
      <c r="F134" s="18"/>
      <c r="G134" s="18"/>
      <c r="H134" s="18"/>
      <c r="I134" s="18"/>
    </row>
    <row r="135" spans="1:9">
      <c r="A135" s="20"/>
      <c r="B135" s="18" t="s">
        <v>475</v>
      </c>
      <c r="C135" s="30"/>
      <c r="D135" s="18"/>
      <c r="E135" s="2"/>
      <c r="F135" s="18"/>
      <c r="G135" s="18"/>
      <c r="H135" s="18"/>
      <c r="I135" s="18"/>
    </row>
    <row r="136" spans="1:9">
      <c r="A136" s="1" t="s">
        <v>758</v>
      </c>
      <c r="C136" s="22"/>
      <c r="E136" s="2"/>
    </row>
    <row r="137" spans="1:9">
      <c r="A137" s="1" t="s">
        <v>0</v>
      </c>
      <c r="C137" s="22"/>
      <c r="D137" s="1" t="s">
        <v>150</v>
      </c>
      <c r="E137" s="2">
        <f>SUM(C138:C150)/13</f>
        <v>55.751538461538452</v>
      </c>
      <c r="F137" t="s">
        <v>151</v>
      </c>
    </row>
    <row r="138" spans="1:9">
      <c r="A138" s="20">
        <v>1</v>
      </c>
      <c r="B138" s="18" t="s">
        <v>905</v>
      </c>
      <c r="C138" s="22">
        <v>67.45</v>
      </c>
      <c r="D138" s="20" t="s">
        <v>891</v>
      </c>
      <c r="E138" s="2"/>
      <c r="F138" s="18"/>
      <c r="G138" s="18"/>
      <c r="H138" s="18"/>
      <c r="I138" s="18"/>
    </row>
    <row r="139" spans="1:9">
      <c r="A139" s="20">
        <v>2</v>
      </c>
      <c r="B139" s="18" t="s">
        <v>906</v>
      </c>
      <c r="C139" s="22">
        <v>63.15</v>
      </c>
      <c r="D139" s="20" t="s">
        <v>891</v>
      </c>
      <c r="E139" s="2"/>
      <c r="F139" s="18"/>
      <c r="G139" s="18"/>
      <c r="H139" s="18"/>
      <c r="I139" s="18"/>
    </row>
    <row r="140" spans="1:9">
      <c r="A140" s="1">
        <v>3</v>
      </c>
      <c r="B140" t="s">
        <v>4</v>
      </c>
      <c r="C140" s="22">
        <v>62.95</v>
      </c>
      <c r="D140" t="s">
        <v>263</v>
      </c>
      <c r="E140" s="2"/>
    </row>
    <row r="141" spans="1:9">
      <c r="A141" s="1">
        <v>4</v>
      </c>
      <c r="B141" t="s">
        <v>33</v>
      </c>
      <c r="C141" s="22">
        <v>62.68</v>
      </c>
      <c r="D141" t="s">
        <v>263</v>
      </c>
      <c r="E141" s="2"/>
    </row>
    <row r="142" spans="1:9">
      <c r="A142" s="20">
        <v>5</v>
      </c>
      <c r="B142" s="18" t="s">
        <v>907</v>
      </c>
      <c r="C142" s="22">
        <v>60.6</v>
      </c>
      <c r="D142" s="20" t="s">
        <v>891</v>
      </c>
      <c r="E142" s="2"/>
      <c r="F142" s="18"/>
      <c r="G142" s="18"/>
      <c r="H142" s="18"/>
      <c r="I142" s="18"/>
    </row>
    <row r="143" spans="1:9">
      <c r="A143" s="20">
        <v>6</v>
      </c>
      <c r="B143" t="s">
        <v>124</v>
      </c>
      <c r="C143" s="22">
        <v>60.18</v>
      </c>
      <c r="D143" t="s">
        <v>263</v>
      </c>
      <c r="E143" s="2"/>
    </row>
    <row r="144" spans="1:9">
      <c r="A144" s="20">
        <v>7</v>
      </c>
      <c r="B144" t="s">
        <v>441</v>
      </c>
      <c r="C144" s="22">
        <v>59.68</v>
      </c>
      <c r="D144" t="s">
        <v>255</v>
      </c>
      <c r="E144" s="2"/>
    </row>
    <row r="145" spans="1:9">
      <c r="A145" s="20">
        <v>8</v>
      </c>
      <c r="B145" t="s">
        <v>487</v>
      </c>
      <c r="C145" s="22">
        <v>54.68</v>
      </c>
      <c r="D145" t="s">
        <v>255</v>
      </c>
      <c r="E145" s="2"/>
    </row>
    <row r="146" spans="1:9">
      <c r="A146" s="20">
        <v>9</v>
      </c>
      <c r="B146" t="s">
        <v>230</v>
      </c>
      <c r="C146" s="22">
        <v>49.18</v>
      </c>
      <c r="D146" t="s">
        <v>255</v>
      </c>
      <c r="E146" s="2"/>
    </row>
    <row r="147" spans="1:9">
      <c r="A147" s="20">
        <v>9</v>
      </c>
      <c r="B147" t="s">
        <v>486</v>
      </c>
      <c r="C147" s="22">
        <v>49.18</v>
      </c>
      <c r="D147" t="s">
        <v>255</v>
      </c>
      <c r="E147" s="2"/>
    </row>
    <row r="148" spans="1:9">
      <c r="A148" s="20">
        <v>9</v>
      </c>
      <c r="B148" t="s">
        <v>485</v>
      </c>
      <c r="C148" s="22">
        <v>49.18</v>
      </c>
      <c r="D148" t="s">
        <v>255</v>
      </c>
      <c r="E148" s="2"/>
    </row>
    <row r="149" spans="1:9">
      <c r="A149" s="20">
        <v>12</v>
      </c>
      <c r="B149" t="s">
        <v>484</v>
      </c>
      <c r="C149" s="22">
        <v>44.68</v>
      </c>
      <c r="D149" t="s">
        <v>255</v>
      </c>
      <c r="E149" s="2"/>
    </row>
    <row r="150" spans="1:9">
      <c r="A150" s="20">
        <v>13</v>
      </c>
      <c r="B150" t="s">
        <v>342</v>
      </c>
      <c r="C150" s="22">
        <v>41.18</v>
      </c>
      <c r="D150" t="s">
        <v>255</v>
      </c>
      <c r="E150" s="2"/>
    </row>
    <row r="151" spans="1:9">
      <c r="A151" s="1"/>
      <c r="B151" t="s">
        <v>475</v>
      </c>
      <c r="C151" s="22"/>
      <c r="E151" s="2"/>
    </row>
    <row r="152" spans="1:9">
      <c r="A152" s="1" t="s">
        <v>27</v>
      </c>
      <c r="C152" s="22"/>
      <c r="D152" s="1" t="s">
        <v>150</v>
      </c>
      <c r="E152" s="2">
        <f>SUM(C153:C156)/3</f>
        <v>44.18</v>
      </c>
      <c r="F152" t="s">
        <v>151</v>
      </c>
    </row>
    <row r="153" spans="1:9">
      <c r="A153" s="1">
        <v>1</v>
      </c>
      <c r="B153" t="s">
        <v>20</v>
      </c>
      <c r="C153" s="22">
        <v>41.18</v>
      </c>
      <c r="D153" t="s">
        <v>263</v>
      </c>
      <c r="E153" s="2"/>
    </row>
    <row r="154" spans="1:9">
      <c r="A154" s="1">
        <v>2</v>
      </c>
      <c r="B154" t="s">
        <v>245</v>
      </c>
      <c r="C154" s="22">
        <v>33.68</v>
      </c>
      <c r="D154" t="s">
        <v>263</v>
      </c>
      <c r="E154" s="2"/>
    </row>
    <row r="155" spans="1:9">
      <c r="A155" s="20">
        <v>3</v>
      </c>
      <c r="B155" s="18" t="s">
        <v>908</v>
      </c>
      <c r="C155" s="22">
        <v>29</v>
      </c>
      <c r="D155" s="18" t="s">
        <v>891</v>
      </c>
      <c r="E155" s="2"/>
      <c r="F155" s="18"/>
      <c r="G155" s="18"/>
      <c r="H155" s="18"/>
      <c r="I155" s="18"/>
    </row>
    <row r="156" spans="1:9">
      <c r="A156" s="1">
        <v>4</v>
      </c>
      <c r="B156" t="s">
        <v>271</v>
      </c>
      <c r="C156" s="22">
        <v>28.68</v>
      </c>
      <c r="D156" t="s">
        <v>263</v>
      </c>
      <c r="E156" s="2"/>
    </row>
    <row r="157" spans="1:9">
      <c r="A157" s="1"/>
      <c r="C157" s="22"/>
      <c r="E157" s="2"/>
    </row>
    <row r="158" spans="1:9">
      <c r="A158" s="20"/>
      <c r="B158" s="18" t="s">
        <v>475</v>
      </c>
      <c r="C158" s="22"/>
      <c r="D158" s="18"/>
      <c r="E158" s="2"/>
      <c r="F158" s="18"/>
      <c r="G158" s="18"/>
      <c r="H158" s="18"/>
      <c r="I158" s="18"/>
    </row>
    <row r="159" spans="1:9">
      <c r="A159" s="20" t="s">
        <v>747</v>
      </c>
      <c r="B159" s="18"/>
      <c r="C159" s="22"/>
      <c r="D159" s="20" t="s">
        <v>184</v>
      </c>
      <c r="E159" s="2">
        <f>SUM(C161:C175)/15</f>
        <v>15.333333333333334</v>
      </c>
      <c r="F159" s="18" t="s">
        <v>260</v>
      </c>
      <c r="G159" s="18"/>
      <c r="H159" s="18"/>
      <c r="I159" s="18"/>
    </row>
    <row r="160" spans="1:9">
      <c r="A160" s="20" t="s">
        <v>0</v>
      </c>
      <c r="B160" s="18"/>
      <c r="C160" s="22" t="s">
        <v>748</v>
      </c>
      <c r="D160" s="18"/>
      <c r="E160" s="2"/>
      <c r="F160" s="18"/>
      <c r="G160" s="18"/>
      <c r="H160" s="18"/>
      <c r="I160" s="18"/>
    </row>
    <row r="161" spans="1:9">
      <c r="A161" s="20">
        <v>1</v>
      </c>
      <c r="B161" s="34" t="s">
        <v>4</v>
      </c>
      <c r="C161" s="35">
        <v>34</v>
      </c>
      <c r="D161" s="18" t="s">
        <v>759</v>
      </c>
      <c r="E161" s="2"/>
      <c r="F161" s="18"/>
      <c r="G161" s="18"/>
      <c r="H161" s="18"/>
      <c r="I161" s="18"/>
    </row>
    <row r="162" spans="1:9">
      <c r="A162" s="20">
        <v>2</v>
      </c>
      <c r="B162" s="34" t="s">
        <v>757</v>
      </c>
      <c r="C162" s="35">
        <v>29</v>
      </c>
      <c r="D162" s="18" t="s">
        <v>759</v>
      </c>
      <c r="E162" s="2"/>
      <c r="F162" s="18"/>
      <c r="G162" s="18"/>
      <c r="H162" s="18"/>
      <c r="I162" s="18"/>
    </row>
    <row r="163" spans="1:9">
      <c r="A163" s="20">
        <v>3</v>
      </c>
      <c r="B163" s="34" t="s">
        <v>752</v>
      </c>
      <c r="C163" s="35">
        <v>26</v>
      </c>
      <c r="D163" s="18" t="s">
        <v>759</v>
      </c>
      <c r="E163" s="2"/>
      <c r="F163" s="18"/>
      <c r="G163" s="18"/>
      <c r="H163" s="18"/>
      <c r="I163" s="18"/>
    </row>
    <row r="164" spans="1:9">
      <c r="A164" s="20">
        <v>4</v>
      </c>
      <c r="B164" s="34" t="s">
        <v>755</v>
      </c>
      <c r="C164" s="35">
        <v>19</v>
      </c>
      <c r="D164" s="18" t="s">
        <v>759</v>
      </c>
      <c r="E164" s="2"/>
      <c r="F164" s="18"/>
      <c r="G164" s="18"/>
      <c r="H164" s="18"/>
      <c r="I164" s="18"/>
    </row>
    <row r="165" spans="1:9">
      <c r="A165" s="20">
        <v>5</v>
      </c>
      <c r="B165" s="34" t="s">
        <v>161</v>
      </c>
      <c r="C165" s="35">
        <v>18</v>
      </c>
      <c r="D165" s="18" t="s">
        <v>759</v>
      </c>
      <c r="E165" s="2"/>
      <c r="F165" s="18"/>
      <c r="G165" s="18"/>
      <c r="H165" s="18"/>
      <c r="I165" s="18"/>
    </row>
    <row r="166" spans="1:9">
      <c r="A166" s="20">
        <v>6</v>
      </c>
      <c r="B166" s="34" t="s">
        <v>750</v>
      </c>
      <c r="C166" s="35">
        <v>17</v>
      </c>
      <c r="D166" s="18" t="s">
        <v>759</v>
      </c>
      <c r="E166" s="2"/>
      <c r="F166" s="18"/>
      <c r="G166" s="18"/>
      <c r="H166" s="18"/>
      <c r="I166" s="18"/>
    </row>
    <row r="167" spans="1:9">
      <c r="A167" s="20">
        <v>7</v>
      </c>
      <c r="B167" s="34" t="s">
        <v>327</v>
      </c>
      <c r="C167" s="35">
        <v>16</v>
      </c>
      <c r="D167" s="18" t="s">
        <v>759</v>
      </c>
      <c r="E167" s="2"/>
      <c r="F167" s="18"/>
      <c r="G167" s="18"/>
      <c r="H167" s="18"/>
      <c r="I167" s="18"/>
    </row>
    <row r="168" spans="1:9">
      <c r="A168" s="20">
        <v>8</v>
      </c>
      <c r="B168" s="34" t="s">
        <v>327</v>
      </c>
      <c r="C168" s="35">
        <v>15</v>
      </c>
      <c r="D168" s="18" t="s">
        <v>759</v>
      </c>
      <c r="E168" s="2"/>
      <c r="F168" s="18"/>
      <c r="G168" s="18"/>
      <c r="H168" s="18"/>
      <c r="I168" s="18"/>
    </row>
    <row r="169" spans="1:9">
      <c r="A169" s="20">
        <v>9</v>
      </c>
      <c r="B169" s="34" t="s">
        <v>754</v>
      </c>
      <c r="C169" s="35">
        <v>13</v>
      </c>
      <c r="D169" s="18" t="s">
        <v>759</v>
      </c>
      <c r="E169" s="2"/>
      <c r="F169" s="18"/>
      <c r="G169" s="18"/>
      <c r="H169" s="18"/>
      <c r="I169" s="18"/>
    </row>
    <row r="170" spans="1:9">
      <c r="A170" s="20">
        <v>9</v>
      </c>
      <c r="B170" s="34" t="s">
        <v>448</v>
      </c>
      <c r="C170" s="35">
        <v>13</v>
      </c>
      <c r="D170" s="18" t="s">
        <v>759</v>
      </c>
      <c r="E170" s="2"/>
      <c r="F170" s="18"/>
      <c r="G170" s="18"/>
      <c r="H170" s="18"/>
      <c r="I170" s="18"/>
    </row>
    <row r="171" spans="1:9">
      <c r="A171" s="20">
        <v>11</v>
      </c>
      <c r="B171" s="34" t="s">
        <v>756</v>
      </c>
      <c r="C171" s="35">
        <v>11</v>
      </c>
      <c r="D171" s="18" t="s">
        <v>759</v>
      </c>
      <c r="E171" s="2"/>
      <c r="F171" s="18"/>
      <c r="G171" s="18"/>
      <c r="H171" s="18"/>
      <c r="I171" s="18"/>
    </row>
    <row r="172" spans="1:9">
      <c r="A172" s="20">
        <v>12</v>
      </c>
      <c r="B172" s="34" t="s">
        <v>751</v>
      </c>
      <c r="C172" s="35">
        <v>6</v>
      </c>
      <c r="D172" s="18" t="s">
        <v>759</v>
      </c>
      <c r="E172" s="2"/>
      <c r="F172" s="18"/>
      <c r="G172" s="18"/>
      <c r="H172" s="18"/>
      <c r="I172" s="18"/>
    </row>
    <row r="173" spans="1:9">
      <c r="A173" s="20">
        <v>13</v>
      </c>
      <c r="B173" s="34" t="s">
        <v>749</v>
      </c>
      <c r="C173" s="35">
        <v>5</v>
      </c>
      <c r="D173" s="18" t="s">
        <v>759</v>
      </c>
      <c r="E173" s="2"/>
      <c r="F173" s="18"/>
      <c r="G173" s="18"/>
      <c r="H173" s="18"/>
      <c r="I173" s="18"/>
    </row>
    <row r="174" spans="1:9">
      <c r="A174" s="20">
        <v>13</v>
      </c>
      <c r="B174" s="34" t="s">
        <v>483</v>
      </c>
      <c r="C174" s="35">
        <v>5</v>
      </c>
      <c r="D174" s="18" t="s">
        <v>759</v>
      </c>
      <c r="E174" s="2"/>
      <c r="F174" s="18"/>
      <c r="G174" s="18"/>
      <c r="H174" s="18"/>
      <c r="I174" s="18"/>
    </row>
    <row r="175" spans="1:9">
      <c r="A175" s="20">
        <v>15</v>
      </c>
      <c r="B175" s="34" t="s">
        <v>753</v>
      </c>
      <c r="C175" s="35">
        <v>3</v>
      </c>
      <c r="D175" s="18" t="s">
        <v>759</v>
      </c>
      <c r="E175" s="2"/>
      <c r="F175" s="18"/>
      <c r="G175" s="18"/>
      <c r="H175" s="18"/>
      <c r="I175" s="18"/>
    </row>
    <row r="176" spans="1:9">
      <c r="A176" s="20"/>
      <c r="B176" s="18" t="s">
        <v>475</v>
      </c>
      <c r="C176" s="22"/>
      <c r="D176" s="18"/>
      <c r="E176" s="2"/>
      <c r="F176" s="18"/>
      <c r="G176" s="18"/>
      <c r="H176" s="18"/>
      <c r="I176" s="18"/>
    </row>
    <row r="177" spans="1:9">
      <c r="A177" s="20" t="s">
        <v>27</v>
      </c>
      <c r="B177" s="18"/>
      <c r="C177" s="22"/>
      <c r="D177" s="18"/>
      <c r="E177" s="2"/>
      <c r="F177" s="18"/>
      <c r="G177" s="18"/>
      <c r="H177" s="18"/>
      <c r="I177" s="18"/>
    </row>
    <row r="178" spans="1:9">
      <c r="A178" s="20"/>
      <c r="B178" s="18"/>
      <c r="C178" s="22"/>
      <c r="D178" s="18"/>
      <c r="E178" s="2"/>
      <c r="F178" s="18"/>
      <c r="G178" s="18"/>
      <c r="H178" s="18"/>
      <c r="I178" s="18"/>
    </row>
    <row r="179" spans="1:9">
      <c r="A179" s="20"/>
      <c r="B179" s="18"/>
      <c r="C179" s="22"/>
      <c r="D179" s="18"/>
      <c r="E179" s="2"/>
      <c r="F179" s="18"/>
      <c r="G179" s="18"/>
      <c r="H179" s="18"/>
      <c r="I179" s="18"/>
    </row>
    <row r="180" spans="1:9">
      <c r="A180" s="1" t="s">
        <v>39</v>
      </c>
      <c r="C180" s="22"/>
      <c r="E180" s="2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5"/>
  <sheetViews>
    <sheetView topLeftCell="A62" zoomScaleNormal="100" workbookViewId="0">
      <selection activeCell="H58" sqref="H58"/>
    </sheetView>
  </sheetViews>
  <sheetFormatPr baseColWidth="10" defaultRowHeight="15"/>
  <cols>
    <col min="1" max="1" width="3.85546875" style="1" customWidth="1"/>
    <col min="2" max="2" width="27" customWidth="1"/>
    <col min="3" max="3" width="11.42578125" style="22"/>
    <col min="4" max="4" width="29.42578125" customWidth="1"/>
    <col min="5" max="5" width="30.5703125" style="2" customWidth="1"/>
    <col min="8" max="8" width="20" customWidth="1"/>
    <col min="9" max="9" width="16.85546875" customWidth="1"/>
    <col min="10" max="10" width="19.5703125" style="7" customWidth="1"/>
    <col min="11" max="11" width="17.28515625" customWidth="1"/>
    <col min="13" max="13" width="17.140625" customWidth="1"/>
  </cols>
  <sheetData>
    <row r="2" spans="1:10">
      <c r="A2" s="1" t="s">
        <v>58</v>
      </c>
    </row>
    <row r="3" spans="1:10">
      <c r="A3" s="1" t="s">
        <v>59</v>
      </c>
    </row>
    <row r="5" spans="1:10">
      <c r="A5" s="1" t="s">
        <v>60</v>
      </c>
    </row>
    <row r="7" spans="1:10">
      <c r="A7" s="1" t="s">
        <v>61</v>
      </c>
    </row>
    <row r="8" spans="1:10">
      <c r="A8" s="1" t="s">
        <v>0</v>
      </c>
      <c r="D8" s="1" t="s">
        <v>150</v>
      </c>
      <c r="E8" s="2">
        <f>SUM(C9:C44)/36</f>
        <v>67.15138888888886</v>
      </c>
      <c r="F8" t="s">
        <v>151</v>
      </c>
    </row>
    <row r="9" spans="1:10">
      <c r="A9" s="1">
        <v>1</v>
      </c>
      <c r="B9" t="s">
        <v>161</v>
      </c>
      <c r="C9" s="22">
        <v>100.7</v>
      </c>
      <c r="D9" t="s">
        <v>336</v>
      </c>
      <c r="I9" s="18"/>
      <c r="J9" s="18"/>
    </row>
    <row r="10" spans="1:10">
      <c r="A10" s="1">
        <v>2</v>
      </c>
      <c r="B10" t="s">
        <v>4</v>
      </c>
      <c r="C10" s="22">
        <v>98.1</v>
      </c>
      <c r="D10" t="s">
        <v>336</v>
      </c>
      <c r="I10" s="18"/>
      <c r="J10" s="18"/>
    </row>
    <row r="11" spans="1:10">
      <c r="A11" s="1">
        <v>3</v>
      </c>
      <c r="B11" t="s">
        <v>33</v>
      </c>
      <c r="C11" s="22">
        <v>93.1</v>
      </c>
      <c r="D11" t="s">
        <v>336</v>
      </c>
    </row>
    <row r="12" spans="1:10">
      <c r="A12" s="1">
        <v>4</v>
      </c>
      <c r="B12" t="s">
        <v>213</v>
      </c>
      <c r="C12" s="22">
        <v>90.6</v>
      </c>
      <c r="D12" t="s">
        <v>336</v>
      </c>
      <c r="I12" s="18"/>
      <c r="J12" s="18"/>
    </row>
    <row r="13" spans="1:10">
      <c r="A13" s="1">
        <v>5</v>
      </c>
      <c r="B13" t="s">
        <v>124</v>
      </c>
      <c r="C13" s="22">
        <v>91.25</v>
      </c>
      <c r="D13" t="s">
        <v>337</v>
      </c>
    </row>
    <row r="14" spans="1:10" s="18" customFormat="1">
      <c r="A14" s="20">
        <v>6</v>
      </c>
      <c r="B14" s="18" t="s">
        <v>3</v>
      </c>
      <c r="C14" s="19">
        <v>86.5</v>
      </c>
      <c r="D14" s="18" t="s">
        <v>823</v>
      </c>
      <c r="E14" s="2"/>
      <c r="J14" s="19"/>
    </row>
    <row r="15" spans="1:10">
      <c r="A15" s="20">
        <v>7</v>
      </c>
      <c r="B15" t="s">
        <v>340</v>
      </c>
      <c r="C15" s="22">
        <v>83.1</v>
      </c>
      <c r="D15" t="s">
        <v>336</v>
      </c>
    </row>
    <row r="16" spans="1:10">
      <c r="A16" s="20">
        <v>7</v>
      </c>
      <c r="B16" t="s">
        <v>338</v>
      </c>
      <c r="C16" s="22">
        <v>83.1</v>
      </c>
      <c r="D16" t="s">
        <v>336</v>
      </c>
    </row>
    <row r="17" spans="1:10">
      <c r="A17" s="20">
        <v>9</v>
      </c>
      <c r="B17" t="s">
        <v>232</v>
      </c>
      <c r="C17" s="22">
        <v>80.900000000000006</v>
      </c>
      <c r="D17" t="s">
        <v>337</v>
      </c>
    </row>
    <row r="18" spans="1:10">
      <c r="A18" s="20">
        <v>10</v>
      </c>
      <c r="B18" t="s">
        <v>1</v>
      </c>
      <c r="C18" s="22">
        <v>78.099999999999994</v>
      </c>
      <c r="D18" t="s">
        <v>336</v>
      </c>
    </row>
    <row r="19" spans="1:10" s="18" customFormat="1">
      <c r="A19" s="20">
        <v>11</v>
      </c>
      <c r="B19" s="18" t="s">
        <v>813</v>
      </c>
      <c r="C19" s="19">
        <v>75.349999999999994</v>
      </c>
      <c r="D19" s="18" t="s">
        <v>823</v>
      </c>
      <c r="E19" s="2"/>
      <c r="J19" s="19"/>
    </row>
    <row r="20" spans="1:10">
      <c r="A20" s="20">
        <v>12</v>
      </c>
      <c r="B20" t="s">
        <v>3</v>
      </c>
      <c r="C20" s="22">
        <v>73.099999999999994</v>
      </c>
      <c r="D20" t="s">
        <v>336</v>
      </c>
    </row>
    <row r="21" spans="1:10">
      <c r="A21" s="20">
        <v>13</v>
      </c>
      <c r="B21" t="s">
        <v>230</v>
      </c>
      <c r="C21" s="22">
        <v>71.8</v>
      </c>
      <c r="D21" t="s">
        <v>337</v>
      </c>
    </row>
    <row r="22" spans="1:10">
      <c r="A22" s="20">
        <v>14</v>
      </c>
      <c r="B22" t="s">
        <v>142</v>
      </c>
      <c r="C22" s="22">
        <v>68.5</v>
      </c>
      <c r="D22" t="s">
        <v>337</v>
      </c>
    </row>
    <row r="23" spans="1:10">
      <c r="A23" s="20">
        <v>15</v>
      </c>
      <c r="B23" t="s">
        <v>293</v>
      </c>
      <c r="C23" s="22">
        <v>68.099999999999994</v>
      </c>
      <c r="D23" t="s">
        <v>336</v>
      </c>
    </row>
    <row r="24" spans="1:10">
      <c r="A24" s="20">
        <v>15</v>
      </c>
      <c r="B24" t="s">
        <v>146</v>
      </c>
      <c r="C24" s="22">
        <v>68.099999999999994</v>
      </c>
      <c r="D24" t="s">
        <v>336</v>
      </c>
    </row>
    <row r="25" spans="1:10">
      <c r="A25" s="20">
        <v>15</v>
      </c>
      <c r="B25" t="s">
        <v>345</v>
      </c>
      <c r="C25" s="22">
        <v>68.099999999999994</v>
      </c>
      <c r="D25" t="s">
        <v>336</v>
      </c>
    </row>
    <row r="26" spans="1:10" s="18" customFormat="1">
      <c r="A26" s="20">
        <v>18</v>
      </c>
      <c r="B26" s="18" t="s">
        <v>347</v>
      </c>
      <c r="C26" s="19">
        <v>65.349999999999994</v>
      </c>
      <c r="D26" s="18" t="s">
        <v>823</v>
      </c>
      <c r="E26" s="2"/>
      <c r="J26" s="19"/>
    </row>
    <row r="27" spans="1:10" s="18" customFormat="1">
      <c r="A27" s="20">
        <v>19</v>
      </c>
      <c r="B27" s="18" t="s">
        <v>32</v>
      </c>
      <c r="C27" s="19">
        <v>65.25</v>
      </c>
      <c r="D27" s="18" t="s">
        <v>823</v>
      </c>
      <c r="E27" s="2"/>
      <c r="J27" s="19"/>
    </row>
    <row r="28" spans="1:10" s="18" customFormat="1">
      <c r="A28" s="20">
        <v>19</v>
      </c>
      <c r="B28" s="18" t="s">
        <v>10</v>
      </c>
      <c r="C28" s="19">
        <v>65.25</v>
      </c>
      <c r="D28" s="18" t="s">
        <v>823</v>
      </c>
      <c r="E28" s="2"/>
      <c r="J28" s="19"/>
    </row>
    <row r="29" spans="1:10" s="18" customFormat="1">
      <c r="A29" s="20">
        <v>19</v>
      </c>
      <c r="B29" s="18" t="s">
        <v>594</v>
      </c>
      <c r="C29" s="19">
        <v>65.25</v>
      </c>
      <c r="D29" s="18" t="s">
        <v>823</v>
      </c>
      <c r="E29" s="2"/>
      <c r="J29" s="19"/>
    </row>
    <row r="30" spans="1:10" s="18" customFormat="1">
      <c r="A30" s="20">
        <v>19</v>
      </c>
      <c r="B30" s="18" t="s">
        <v>819</v>
      </c>
      <c r="C30" s="19">
        <v>65.25</v>
      </c>
      <c r="D30" s="18" t="s">
        <v>823</v>
      </c>
      <c r="E30" s="2"/>
      <c r="J30" s="19"/>
    </row>
    <row r="31" spans="1:10">
      <c r="A31" s="20">
        <v>23</v>
      </c>
      <c r="B31" s="18" t="s">
        <v>811</v>
      </c>
      <c r="C31" s="19">
        <v>60.05</v>
      </c>
      <c r="D31" s="18" t="s">
        <v>823</v>
      </c>
      <c r="I31" s="18"/>
      <c r="J31" s="18"/>
    </row>
    <row r="32" spans="1:10">
      <c r="A32" s="20">
        <v>24</v>
      </c>
      <c r="B32" s="18" t="s">
        <v>815</v>
      </c>
      <c r="C32" s="19">
        <v>59.95</v>
      </c>
      <c r="D32" s="18" t="s">
        <v>823</v>
      </c>
    </row>
    <row r="33" spans="1:10">
      <c r="A33" s="20">
        <v>25</v>
      </c>
      <c r="B33" s="18" t="s">
        <v>817</v>
      </c>
      <c r="C33" s="19">
        <v>55.05</v>
      </c>
      <c r="D33" s="18" t="s">
        <v>823</v>
      </c>
    </row>
    <row r="34" spans="1:10">
      <c r="A34" s="20">
        <v>25</v>
      </c>
      <c r="B34" s="18" t="s">
        <v>816</v>
      </c>
      <c r="C34" s="19">
        <v>55.05</v>
      </c>
      <c r="D34" s="18" t="s">
        <v>823</v>
      </c>
      <c r="I34" s="18"/>
      <c r="J34" s="18"/>
    </row>
    <row r="35" spans="1:10">
      <c r="A35" s="20">
        <v>25</v>
      </c>
      <c r="B35" s="18" t="s">
        <v>826</v>
      </c>
      <c r="C35" s="19">
        <v>55.05</v>
      </c>
      <c r="D35" s="18" t="s">
        <v>823</v>
      </c>
    </row>
    <row r="36" spans="1:10">
      <c r="A36" s="20">
        <v>28</v>
      </c>
      <c r="B36" t="s">
        <v>344</v>
      </c>
      <c r="C36" s="22">
        <v>53.6</v>
      </c>
      <c r="D36" t="s">
        <v>336</v>
      </c>
    </row>
    <row r="37" spans="1:10">
      <c r="A37" s="20">
        <v>28</v>
      </c>
      <c r="B37" t="s">
        <v>249</v>
      </c>
      <c r="C37" s="22">
        <v>53.6</v>
      </c>
      <c r="D37" t="s">
        <v>336</v>
      </c>
    </row>
    <row r="38" spans="1:10">
      <c r="A38" s="20">
        <v>28</v>
      </c>
      <c r="B38" t="s">
        <v>348</v>
      </c>
      <c r="C38" s="22">
        <v>53.6</v>
      </c>
      <c r="D38" t="s">
        <v>336</v>
      </c>
    </row>
    <row r="39" spans="1:10" s="18" customFormat="1">
      <c r="A39" s="20">
        <v>31</v>
      </c>
      <c r="B39" s="18" t="s">
        <v>536</v>
      </c>
      <c r="C39" s="19">
        <v>51.95</v>
      </c>
      <c r="D39" s="18" t="s">
        <v>823</v>
      </c>
      <c r="E39" s="2"/>
      <c r="J39" s="19"/>
    </row>
    <row r="40" spans="1:10" s="18" customFormat="1">
      <c r="A40" s="20">
        <v>32</v>
      </c>
      <c r="B40" t="s">
        <v>247</v>
      </c>
      <c r="C40" s="22">
        <v>50.1</v>
      </c>
      <c r="D40" t="s">
        <v>336</v>
      </c>
      <c r="E40" s="2"/>
      <c r="J40" s="19"/>
    </row>
    <row r="41" spans="1:10" s="18" customFormat="1">
      <c r="A41" s="20">
        <v>32</v>
      </c>
      <c r="B41" t="s">
        <v>339</v>
      </c>
      <c r="C41" s="22">
        <v>50.1</v>
      </c>
      <c r="D41" t="s">
        <v>336</v>
      </c>
      <c r="E41" s="2"/>
      <c r="J41" s="19"/>
    </row>
    <row r="42" spans="1:10" s="18" customFormat="1">
      <c r="A42" s="20">
        <v>32</v>
      </c>
      <c r="B42" t="s">
        <v>460</v>
      </c>
      <c r="C42" s="22">
        <v>50.1</v>
      </c>
      <c r="D42" t="s">
        <v>336</v>
      </c>
      <c r="E42" s="2"/>
      <c r="J42" s="19"/>
    </row>
    <row r="43" spans="1:10" s="18" customFormat="1">
      <c r="A43" s="20">
        <v>32</v>
      </c>
      <c r="B43" t="s">
        <v>342</v>
      </c>
      <c r="C43" s="22">
        <v>50.1</v>
      </c>
      <c r="D43" t="s">
        <v>336</v>
      </c>
      <c r="E43" s="2"/>
      <c r="J43" s="19"/>
    </row>
    <row r="44" spans="1:10" s="18" customFormat="1">
      <c r="A44" s="20">
        <v>36</v>
      </c>
      <c r="B44" s="18" t="s">
        <v>822</v>
      </c>
      <c r="C44" s="19">
        <v>14.3</v>
      </c>
      <c r="D44" s="18" t="s">
        <v>823</v>
      </c>
      <c r="E44" s="2"/>
      <c r="J44" s="19"/>
    </row>
    <row r="45" spans="1:10">
      <c r="B45" t="s">
        <v>475</v>
      </c>
    </row>
    <row r="46" spans="1:10">
      <c r="A46" s="1" t="s">
        <v>18</v>
      </c>
      <c r="D46" s="1" t="s">
        <v>150</v>
      </c>
      <c r="E46" s="2">
        <f>SUM(C47:C54)/8</f>
        <v>48.224999999999994</v>
      </c>
      <c r="F46" t="s">
        <v>151</v>
      </c>
    </row>
    <row r="47" spans="1:10">
      <c r="A47" s="1">
        <v>1</v>
      </c>
      <c r="B47" t="s">
        <v>269</v>
      </c>
      <c r="C47" s="22">
        <v>60.1</v>
      </c>
      <c r="D47" t="s">
        <v>336</v>
      </c>
    </row>
    <row r="48" spans="1:10">
      <c r="A48" s="1">
        <v>2</v>
      </c>
      <c r="B48" t="s">
        <v>20</v>
      </c>
      <c r="C48" s="22">
        <v>54.15</v>
      </c>
      <c r="D48" t="s">
        <v>337</v>
      </c>
    </row>
    <row r="49" spans="1:10">
      <c r="A49" s="1">
        <v>3</v>
      </c>
      <c r="B49" t="s">
        <v>244</v>
      </c>
      <c r="C49" s="22">
        <v>50.1</v>
      </c>
      <c r="D49" t="s">
        <v>336</v>
      </c>
    </row>
    <row r="50" spans="1:10">
      <c r="A50" s="1">
        <v>3</v>
      </c>
      <c r="B50" t="s">
        <v>21</v>
      </c>
      <c r="C50" s="22">
        <v>50.1</v>
      </c>
      <c r="D50" t="s">
        <v>336</v>
      </c>
    </row>
    <row r="51" spans="1:10" s="18" customFormat="1">
      <c r="A51" s="20">
        <v>5</v>
      </c>
      <c r="B51" s="18" t="s">
        <v>22</v>
      </c>
      <c r="C51" s="19">
        <v>48.45</v>
      </c>
      <c r="D51" s="18" t="s">
        <v>823</v>
      </c>
      <c r="E51" s="2"/>
      <c r="J51" s="19"/>
    </row>
    <row r="52" spans="1:10">
      <c r="A52" s="1">
        <v>6</v>
      </c>
      <c r="B52" t="s">
        <v>521</v>
      </c>
      <c r="C52" s="22">
        <v>44.7</v>
      </c>
      <c r="D52" t="s">
        <v>337</v>
      </c>
    </row>
    <row r="53" spans="1:10">
      <c r="A53" s="1">
        <v>7</v>
      </c>
      <c r="B53" t="s">
        <v>193</v>
      </c>
      <c r="C53" s="22">
        <v>42.5</v>
      </c>
      <c r="D53" t="s">
        <v>336</v>
      </c>
    </row>
    <row r="54" spans="1:10">
      <c r="A54" s="1">
        <v>8</v>
      </c>
      <c r="B54" t="s">
        <v>271</v>
      </c>
      <c r="C54" s="22">
        <v>35.700000000000003</v>
      </c>
      <c r="D54" t="s">
        <v>337</v>
      </c>
    </row>
    <row r="55" spans="1:10" s="18" customFormat="1">
      <c r="A55" s="20"/>
      <c r="B55" s="18" t="s">
        <v>475</v>
      </c>
      <c r="C55" s="22"/>
      <c r="E55" s="2"/>
      <c r="J55" s="19"/>
    </row>
    <row r="56" spans="1:10" s="18" customFormat="1">
      <c r="A56" s="20" t="s">
        <v>1103</v>
      </c>
      <c r="C56" s="22" t="s">
        <v>547</v>
      </c>
      <c r="E56" s="2"/>
      <c r="J56" s="19"/>
    </row>
    <row r="57" spans="1:10" s="18" customFormat="1">
      <c r="A57" s="20" t="s">
        <v>0</v>
      </c>
      <c r="C57" s="22"/>
      <c r="D57" s="20" t="s">
        <v>150</v>
      </c>
      <c r="E57" s="2">
        <f>SUM(C58:C108)/51</f>
        <v>63.935490196078447</v>
      </c>
      <c r="F57" s="18" t="s">
        <v>151</v>
      </c>
      <c r="J57" s="19"/>
    </row>
    <row r="58" spans="1:10" s="18" customFormat="1">
      <c r="A58" s="20">
        <v>1</v>
      </c>
      <c r="B58" s="18" t="s">
        <v>924</v>
      </c>
      <c r="C58" s="19">
        <v>97.05</v>
      </c>
      <c r="D58" s="20" t="s">
        <v>1521</v>
      </c>
      <c r="E58" s="2" t="s">
        <v>1238</v>
      </c>
      <c r="J58" s="19"/>
    </row>
    <row r="59" spans="1:10" s="18" customFormat="1">
      <c r="A59" s="20">
        <v>2</v>
      </c>
      <c r="B59" s="18" t="s">
        <v>1261</v>
      </c>
      <c r="C59" s="19">
        <v>92.05</v>
      </c>
      <c r="D59" s="20" t="s">
        <v>1521</v>
      </c>
      <c r="E59" s="2" t="s">
        <v>1238</v>
      </c>
      <c r="J59" s="19"/>
    </row>
    <row r="60" spans="1:10" s="18" customFormat="1">
      <c r="A60" s="20">
        <v>3</v>
      </c>
      <c r="B60" s="18" t="s">
        <v>1470</v>
      </c>
      <c r="C60" s="19">
        <v>85.3</v>
      </c>
      <c r="D60" s="20" t="s">
        <v>1521</v>
      </c>
      <c r="E60" s="2" t="s">
        <v>1238</v>
      </c>
      <c r="J60" s="19"/>
    </row>
    <row r="61" spans="1:10" s="18" customFormat="1">
      <c r="A61" s="20">
        <v>4</v>
      </c>
      <c r="B61" s="18" t="s">
        <v>4</v>
      </c>
      <c r="C61" s="19">
        <v>85.05</v>
      </c>
      <c r="D61" s="18" t="s">
        <v>1608</v>
      </c>
      <c r="E61" s="2" t="s">
        <v>1233</v>
      </c>
      <c r="J61" s="19"/>
    </row>
    <row r="62" spans="1:10" s="18" customFormat="1">
      <c r="A62" s="20">
        <v>5</v>
      </c>
      <c r="B62" s="18" t="s">
        <v>1275</v>
      </c>
      <c r="C62" s="19">
        <v>84.15</v>
      </c>
      <c r="D62" s="20" t="s">
        <v>1521</v>
      </c>
      <c r="E62" s="2" t="s">
        <v>1238</v>
      </c>
      <c r="J62" s="19"/>
    </row>
    <row r="63" spans="1:10" s="18" customFormat="1">
      <c r="A63" s="20">
        <v>6</v>
      </c>
      <c r="B63" s="18" t="s">
        <v>161</v>
      </c>
      <c r="C63" s="19">
        <v>82.85</v>
      </c>
      <c r="D63" s="18" t="s">
        <v>1608</v>
      </c>
      <c r="E63" s="2" t="s">
        <v>1208</v>
      </c>
      <c r="J63" s="19"/>
    </row>
    <row r="64" spans="1:10" s="18" customFormat="1">
      <c r="A64" s="20">
        <v>7</v>
      </c>
      <c r="B64" s="18" t="s">
        <v>1599</v>
      </c>
      <c r="C64" s="19">
        <v>82.55</v>
      </c>
      <c r="D64" s="18" t="s">
        <v>1608</v>
      </c>
      <c r="E64" s="2" t="s">
        <v>1233</v>
      </c>
      <c r="J64" s="19"/>
    </row>
    <row r="65" spans="1:10" s="18" customFormat="1">
      <c r="A65" s="20">
        <v>8</v>
      </c>
      <c r="B65" s="18" t="s">
        <v>161</v>
      </c>
      <c r="C65" s="19">
        <v>82.3</v>
      </c>
      <c r="D65" s="18" t="s">
        <v>1177</v>
      </c>
      <c r="E65" s="2" t="s">
        <v>1208</v>
      </c>
      <c r="J65" s="19"/>
    </row>
    <row r="66" spans="1:10" s="18" customFormat="1">
      <c r="A66" s="20">
        <v>9</v>
      </c>
      <c r="B66" s="18" t="s">
        <v>1517</v>
      </c>
      <c r="C66" s="19">
        <v>82.2</v>
      </c>
      <c r="D66" s="20" t="s">
        <v>1521</v>
      </c>
      <c r="E66" s="2" t="s">
        <v>1238</v>
      </c>
      <c r="J66" s="19"/>
    </row>
    <row r="67" spans="1:10" s="18" customFormat="1">
      <c r="A67" s="20">
        <v>10</v>
      </c>
      <c r="B67" s="18" t="s">
        <v>1271</v>
      </c>
      <c r="C67" s="19">
        <v>80.05</v>
      </c>
      <c r="D67" s="20" t="s">
        <v>1521</v>
      </c>
      <c r="E67" s="2" t="s">
        <v>1213</v>
      </c>
      <c r="J67" s="19"/>
    </row>
    <row r="68" spans="1:10" s="18" customFormat="1">
      <c r="A68" s="20">
        <v>11</v>
      </c>
      <c r="B68" s="18" t="s">
        <v>1495</v>
      </c>
      <c r="C68" s="19">
        <v>76.25</v>
      </c>
      <c r="D68" s="20" t="s">
        <v>1521</v>
      </c>
      <c r="E68" s="2" t="s">
        <v>1238</v>
      </c>
      <c r="J68" s="19"/>
    </row>
    <row r="69" spans="1:10" s="18" customFormat="1">
      <c r="A69" s="20">
        <v>12</v>
      </c>
      <c r="B69" s="18" t="s">
        <v>1518</v>
      </c>
      <c r="C69" s="19">
        <v>73</v>
      </c>
      <c r="D69" s="20" t="s">
        <v>1521</v>
      </c>
      <c r="E69" s="2" t="s">
        <v>1206</v>
      </c>
      <c r="J69" s="19"/>
    </row>
    <row r="70" spans="1:10" s="18" customFormat="1">
      <c r="A70" s="20">
        <v>13</v>
      </c>
      <c r="B70" s="18" t="s">
        <v>1292</v>
      </c>
      <c r="C70" s="19">
        <v>71.099999999999994</v>
      </c>
      <c r="D70" s="20" t="s">
        <v>1521</v>
      </c>
      <c r="E70" s="2" t="s">
        <v>1238</v>
      </c>
      <c r="J70" s="19"/>
    </row>
    <row r="71" spans="1:10" s="18" customFormat="1">
      <c r="A71" s="20">
        <v>14</v>
      </c>
      <c r="B71" s="18" t="s">
        <v>33</v>
      </c>
      <c r="C71" s="19">
        <v>70.55</v>
      </c>
      <c r="D71" s="18" t="s">
        <v>1177</v>
      </c>
      <c r="E71" s="2" t="s">
        <v>1208</v>
      </c>
      <c r="J71" s="19"/>
    </row>
    <row r="72" spans="1:10" s="18" customFormat="1">
      <c r="A72" s="20">
        <v>15</v>
      </c>
      <c r="B72" s="18" t="s">
        <v>1092</v>
      </c>
      <c r="C72" s="19">
        <v>70.540000000000006</v>
      </c>
      <c r="D72" s="20" t="s">
        <v>1521</v>
      </c>
      <c r="E72" s="2" t="s">
        <v>1208</v>
      </c>
      <c r="J72" s="19"/>
    </row>
    <row r="73" spans="1:10" s="18" customFormat="1">
      <c r="A73" s="20">
        <v>16</v>
      </c>
      <c r="B73" s="18" t="s">
        <v>213</v>
      </c>
      <c r="C73" s="19">
        <v>70.45</v>
      </c>
      <c r="D73" s="18" t="s">
        <v>1177</v>
      </c>
      <c r="E73" s="2" t="s">
        <v>1233</v>
      </c>
      <c r="J73" s="19"/>
    </row>
    <row r="74" spans="1:10" s="18" customFormat="1">
      <c r="A74" s="20">
        <v>17</v>
      </c>
      <c r="B74" s="18" t="s">
        <v>1024</v>
      </c>
      <c r="C74" s="19">
        <v>70</v>
      </c>
      <c r="D74" s="18" t="s">
        <v>1184</v>
      </c>
      <c r="E74" s="2" t="s">
        <v>1233</v>
      </c>
      <c r="J74" s="19"/>
    </row>
    <row r="75" spans="1:10" s="18" customFormat="1">
      <c r="A75" s="20">
        <v>18</v>
      </c>
      <c r="B75" s="18" t="s">
        <v>1095</v>
      </c>
      <c r="C75" s="19">
        <v>67.680000000000007</v>
      </c>
      <c r="D75" s="18" t="s">
        <v>1608</v>
      </c>
      <c r="E75" s="2" t="s">
        <v>1208</v>
      </c>
      <c r="J75" s="19"/>
    </row>
    <row r="76" spans="1:10" s="18" customFormat="1">
      <c r="A76" s="20">
        <v>19</v>
      </c>
      <c r="B76" s="18" t="s">
        <v>1497</v>
      </c>
      <c r="C76" s="19">
        <v>66.650000000000006</v>
      </c>
      <c r="D76" s="20" t="s">
        <v>1521</v>
      </c>
      <c r="E76" s="2" t="s">
        <v>1238</v>
      </c>
      <c r="J76" s="19"/>
    </row>
    <row r="77" spans="1:10" s="18" customFormat="1">
      <c r="A77" s="20">
        <v>20</v>
      </c>
      <c r="B77" s="18" t="s">
        <v>772</v>
      </c>
      <c r="C77" s="19">
        <v>65.8</v>
      </c>
      <c r="D77" s="18" t="s">
        <v>1177</v>
      </c>
      <c r="E77" s="2" t="s">
        <v>1233</v>
      </c>
      <c r="J77" s="19"/>
    </row>
    <row r="78" spans="1:10" s="18" customFormat="1">
      <c r="A78" s="20">
        <v>21</v>
      </c>
      <c r="B78" s="18" t="s">
        <v>1477</v>
      </c>
      <c r="C78" s="19">
        <v>65.2</v>
      </c>
      <c r="D78" s="20" t="s">
        <v>1521</v>
      </c>
      <c r="E78" s="2" t="s">
        <v>1238</v>
      </c>
      <c r="J78" s="19"/>
    </row>
    <row r="79" spans="1:10" s="18" customFormat="1">
      <c r="A79" s="20">
        <v>22</v>
      </c>
      <c r="B79" s="18" t="s">
        <v>1170</v>
      </c>
      <c r="C79" s="19">
        <v>65.05</v>
      </c>
      <c r="D79" s="18" t="s">
        <v>1608</v>
      </c>
      <c r="E79" s="2" t="s">
        <v>1508</v>
      </c>
      <c r="J79" s="19"/>
    </row>
    <row r="80" spans="1:10" s="18" customFormat="1">
      <c r="A80" s="20">
        <v>23</v>
      </c>
      <c r="B80" s="18" t="s">
        <v>1519</v>
      </c>
      <c r="C80" s="19">
        <v>64.349999999999994</v>
      </c>
      <c r="D80" s="20" t="s">
        <v>1521</v>
      </c>
      <c r="E80" s="2" t="s">
        <v>1238</v>
      </c>
      <c r="J80" s="19"/>
    </row>
    <row r="81" spans="1:10" s="18" customFormat="1">
      <c r="A81" s="20">
        <v>24</v>
      </c>
      <c r="B81" s="18" t="s">
        <v>1581</v>
      </c>
      <c r="C81" s="19">
        <v>64.08</v>
      </c>
      <c r="D81" s="18" t="s">
        <v>1608</v>
      </c>
      <c r="E81" s="2" t="s">
        <v>1208</v>
      </c>
      <c r="J81" s="19"/>
    </row>
    <row r="82" spans="1:10" s="18" customFormat="1">
      <c r="A82" s="20">
        <v>25</v>
      </c>
      <c r="B82" s="18" t="s">
        <v>1601</v>
      </c>
      <c r="C82" s="19">
        <v>64.05</v>
      </c>
      <c r="D82" s="18" t="s">
        <v>1608</v>
      </c>
      <c r="E82" s="2" t="s">
        <v>1607</v>
      </c>
      <c r="J82" s="19"/>
    </row>
    <row r="83" spans="1:10" s="18" customFormat="1">
      <c r="A83" s="20">
        <v>25</v>
      </c>
      <c r="B83" s="18" t="s">
        <v>1603</v>
      </c>
      <c r="C83" s="19">
        <v>64.05</v>
      </c>
      <c r="D83" s="18" t="s">
        <v>1608</v>
      </c>
      <c r="E83" s="2" t="s">
        <v>1607</v>
      </c>
      <c r="J83" s="19"/>
    </row>
    <row r="84" spans="1:10" s="18" customFormat="1">
      <c r="A84" s="20">
        <v>27</v>
      </c>
      <c r="B84" s="18" t="s">
        <v>1602</v>
      </c>
      <c r="C84" s="19">
        <v>63</v>
      </c>
      <c r="D84" s="18" t="s">
        <v>1608</v>
      </c>
      <c r="E84" s="2" t="s">
        <v>1233</v>
      </c>
      <c r="J84" s="19"/>
    </row>
    <row r="85" spans="1:10" s="18" customFormat="1">
      <c r="A85" s="20">
        <v>28</v>
      </c>
      <c r="B85" s="18" t="s">
        <v>210</v>
      </c>
      <c r="C85" s="19">
        <v>62.8</v>
      </c>
      <c r="D85" s="18" t="s">
        <v>1099</v>
      </c>
      <c r="E85" s="2" t="s">
        <v>1208</v>
      </c>
      <c r="J85" s="19"/>
    </row>
    <row r="86" spans="1:10" s="18" customFormat="1">
      <c r="A86" s="20">
        <v>28</v>
      </c>
      <c r="B86" s="18" t="s">
        <v>1097</v>
      </c>
      <c r="C86" s="19">
        <v>62.8</v>
      </c>
      <c r="D86" s="18" t="s">
        <v>1099</v>
      </c>
      <c r="E86" s="2" t="s">
        <v>1208</v>
      </c>
      <c r="J86" s="19"/>
    </row>
    <row r="87" spans="1:10" s="18" customFormat="1">
      <c r="A87" s="20">
        <v>28</v>
      </c>
      <c r="B87" s="18" t="s">
        <v>448</v>
      </c>
      <c r="C87" s="19">
        <v>62.8</v>
      </c>
      <c r="D87" s="18" t="s">
        <v>1099</v>
      </c>
      <c r="E87" s="2" t="s">
        <v>1208</v>
      </c>
      <c r="J87" s="19"/>
    </row>
    <row r="88" spans="1:10" s="18" customFormat="1">
      <c r="A88" s="20">
        <v>31</v>
      </c>
      <c r="B88" s="18" t="s">
        <v>749</v>
      </c>
      <c r="C88" s="19">
        <v>62.75</v>
      </c>
      <c r="D88" s="18" t="s">
        <v>1099</v>
      </c>
      <c r="E88" s="2" t="s">
        <v>1208</v>
      </c>
      <c r="J88" s="19"/>
    </row>
    <row r="89" spans="1:10" s="18" customFormat="1">
      <c r="A89" s="20">
        <v>32</v>
      </c>
      <c r="B89" s="18" t="s">
        <v>147</v>
      </c>
      <c r="C89" s="19">
        <v>62.53</v>
      </c>
      <c r="D89" s="18" t="s">
        <v>1608</v>
      </c>
      <c r="E89" s="2" t="s">
        <v>1208</v>
      </c>
      <c r="J89" s="19"/>
    </row>
    <row r="90" spans="1:10" s="18" customFormat="1">
      <c r="A90" s="20">
        <v>33</v>
      </c>
      <c r="B90" s="18" t="s">
        <v>421</v>
      </c>
      <c r="C90" s="19">
        <v>61.75</v>
      </c>
      <c r="D90" s="18" t="s">
        <v>1099</v>
      </c>
      <c r="E90" s="2" t="s">
        <v>1208</v>
      </c>
      <c r="J90" s="19"/>
    </row>
    <row r="91" spans="1:10" s="18" customFormat="1">
      <c r="A91" s="20">
        <v>34</v>
      </c>
      <c r="B91" s="18" t="s">
        <v>327</v>
      </c>
      <c r="C91" s="19">
        <v>60.3</v>
      </c>
      <c r="D91" s="18" t="s">
        <v>1099</v>
      </c>
      <c r="E91" s="2" t="s">
        <v>1208</v>
      </c>
      <c r="J91" s="19"/>
    </row>
    <row r="92" spans="1:10" s="18" customFormat="1">
      <c r="A92" s="20">
        <v>35</v>
      </c>
      <c r="B92" s="18" t="s">
        <v>998</v>
      </c>
      <c r="C92" s="19">
        <v>60.06</v>
      </c>
      <c r="D92" s="18" t="s">
        <v>1608</v>
      </c>
      <c r="E92" s="2" t="s">
        <v>1208</v>
      </c>
      <c r="J92" s="19"/>
    </row>
    <row r="93" spans="1:10" s="18" customFormat="1">
      <c r="A93" s="20">
        <v>36</v>
      </c>
      <c r="B93" s="18" t="s">
        <v>340</v>
      </c>
      <c r="C93" s="19">
        <v>60.05</v>
      </c>
      <c r="D93" s="18" t="s">
        <v>1177</v>
      </c>
      <c r="E93" s="2" t="s">
        <v>1208</v>
      </c>
      <c r="J93" s="19"/>
    </row>
    <row r="94" spans="1:10" s="18" customFormat="1">
      <c r="A94" s="20">
        <v>37</v>
      </c>
      <c r="B94" s="18" t="s">
        <v>1499</v>
      </c>
      <c r="C94" s="19">
        <v>59.58</v>
      </c>
      <c r="D94" s="20" t="s">
        <v>1521</v>
      </c>
      <c r="E94" s="2" t="s">
        <v>1221</v>
      </c>
      <c r="J94" s="19"/>
    </row>
    <row r="95" spans="1:10" s="18" customFormat="1">
      <c r="A95" s="20">
        <v>38</v>
      </c>
      <c r="B95" s="18" t="s">
        <v>230</v>
      </c>
      <c r="C95" s="19">
        <v>55.45</v>
      </c>
      <c r="D95" s="18" t="s">
        <v>1177</v>
      </c>
      <c r="E95" s="2" t="s">
        <v>1233</v>
      </c>
      <c r="J95" s="19"/>
    </row>
    <row r="96" spans="1:10" s="18" customFormat="1">
      <c r="A96" s="20">
        <v>39</v>
      </c>
      <c r="B96" s="18" t="s">
        <v>1171</v>
      </c>
      <c r="C96" s="19">
        <v>55.35</v>
      </c>
      <c r="D96" s="18" t="s">
        <v>1177</v>
      </c>
      <c r="E96" s="2" t="s">
        <v>1233</v>
      </c>
      <c r="J96" s="19"/>
    </row>
    <row r="97" spans="1:10" s="18" customFormat="1">
      <c r="A97" s="20">
        <v>40</v>
      </c>
      <c r="B97" s="18" t="s">
        <v>247</v>
      </c>
      <c r="C97" s="19">
        <v>55.3</v>
      </c>
      <c r="D97" s="18" t="s">
        <v>1177</v>
      </c>
      <c r="E97" s="2" t="s">
        <v>1208</v>
      </c>
      <c r="J97" s="19"/>
    </row>
    <row r="98" spans="1:10" s="18" customFormat="1">
      <c r="A98" s="20">
        <v>41</v>
      </c>
      <c r="B98" s="18" t="s">
        <v>1600</v>
      </c>
      <c r="C98" s="19">
        <v>54.65</v>
      </c>
      <c r="D98" s="18" t="s">
        <v>1608</v>
      </c>
      <c r="E98" s="2" t="s">
        <v>1233</v>
      </c>
      <c r="J98" s="19"/>
    </row>
    <row r="99" spans="1:10" s="18" customFormat="1">
      <c r="A99" s="20">
        <v>42</v>
      </c>
      <c r="B99" s="18" t="s">
        <v>286</v>
      </c>
      <c r="C99" s="19">
        <v>50.76</v>
      </c>
      <c r="D99" s="18" t="s">
        <v>1608</v>
      </c>
      <c r="E99" s="2" t="s">
        <v>1208</v>
      </c>
      <c r="J99" s="19"/>
    </row>
    <row r="100" spans="1:10" s="18" customFormat="1">
      <c r="A100" s="20">
        <v>43</v>
      </c>
      <c r="B100" s="18" t="s">
        <v>597</v>
      </c>
      <c r="C100" s="19">
        <v>47.65</v>
      </c>
      <c r="D100" s="18" t="s">
        <v>1177</v>
      </c>
      <c r="E100" s="2" t="s">
        <v>1208</v>
      </c>
      <c r="J100" s="19"/>
    </row>
    <row r="101" spans="1:10" s="18" customFormat="1">
      <c r="A101" s="20">
        <v>44</v>
      </c>
      <c r="B101" s="18" t="s">
        <v>1173</v>
      </c>
      <c r="C101" s="19">
        <v>47.3</v>
      </c>
      <c r="D101" s="18" t="s">
        <v>1184</v>
      </c>
      <c r="E101" s="2" t="s">
        <v>1233</v>
      </c>
      <c r="J101" s="19"/>
    </row>
    <row r="102" spans="1:10" s="18" customFormat="1">
      <c r="A102" s="20">
        <v>44</v>
      </c>
      <c r="B102" s="18" t="s">
        <v>1174</v>
      </c>
      <c r="C102" s="19">
        <v>47.3</v>
      </c>
      <c r="D102" s="18" t="s">
        <v>1184</v>
      </c>
      <c r="E102" s="2" t="s">
        <v>1233</v>
      </c>
      <c r="J102" s="19"/>
    </row>
    <row r="103" spans="1:10" s="18" customFormat="1">
      <c r="A103" s="20">
        <v>46</v>
      </c>
      <c r="B103" s="18" t="s">
        <v>1098</v>
      </c>
      <c r="C103" s="19">
        <v>45</v>
      </c>
      <c r="D103" s="18" t="s">
        <v>1099</v>
      </c>
      <c r="E103" s="2" t="s">
        <v>1208</v>
      </c>
      <c r="J103" s="19"/>
    </row>
    <row r="104" spans="1:10" s="18" customFormat="1">
      <c r="A104" s="20">
        <v>47</v>
      </c>
      <c r="B104" s="18" t="s">
        <v>1175</v>
      </c>
      <c r="C104" s="19">
        <v>42.15</v>
      </c>
      <c r="D104" s="18" t="s">
        <v>1177</v>
      </c>
      <c r="E104" s="2" t="s">
        <v>1233</v>
      </c>
      <c r="J104" s="19"/>
    </row>
    <row r="105" spans="1:10" s="18" customFormat="1">
      <c r="A105" s="20">
        <v>48</v>
      </c>
      <c r="B105" s="18" t="s">
        <v>1172</v>
      </c>
      <c r="C105" s="19">
        <v>42.1</v>
      </c>
      <c r="D105" s="18" t="s">
        <v>1177</v>
      </c>
      <c r="E105" s="2" t="s">
        <v>1208</v>
      </c>
      <c r="J105" s="19"/>
    </row>
    <row r="106" spans="1:10" s="18" customFormat="1">
      <c r="A106" s="20">
        <v>49</v>
      </c>
      <c r="B106" s="18" t="s">
        <v>1102</v>
      </c>
      <c r="C106" s="19">
        <v>37.450000000000003</v>
      </c>
      <c r="D106" s="18" t="s">
        <v>1099</v>
      </c>
      <c r="E106" s="2" t="s">
        <v>1208</v>
      </c>
      <c r="J106" s="19"/>
    </row>
    <row r="107" spans="1:10" s="18" customFormat="1">
      <c r="A107" s="20">
        <v>50</v>
      </c>
      <c r="B107" s="18" t="s">
        <v>1101</v>
      </c>
      <c r="C107" s="19">
        <v>33.5</v>
      </c>
      <c r="D107" s="18" t="s">
        <v>1099</v>
      </c>
      <c r="E107" s="2" t="s">
        <v>1208</v>
      </c>
      <c r="J107" s="19"/>
    </row>
    <row r="108" spans="1:10" s="18" customFormat="1">
      <c r="A108" s="20">
        <v>51</v>
      </c>
      <c r="B108" s="18" t="s">
        <v>822</v>
      </c>
      <c r="C108" s="19">
        <v>25.98</v>
      </c>
      <c r="D108" s="18" t="s">
        <v>1608</v>
      </c>
      <c r="E108" s="2" t="s">
        <v>1208</v>
      </c>
      <c r="J108" s="19"/>
    </row>
    <row r="109" spans="1:10" s="18" customFormat="1">
      <c r="A109" s="20"/>
      <c r="B109" s="18" t="s">
        <v>475</v>
      </c>
      <c r="C109" s="22"/>
      <c r="E109" s="2"/>
      <c r="J109" s="19"/>
    </row>
    <row r="110" spans="1:10" s="18" customFormat="1">
      <c r="A110" s="20" t="s">
        <v>18</v>
      </c>
      <c r="C110" s="22"/>
      <c r="D110" s="20" t="s">
        <v>150</v>
      </c>
      <c r="E110" s="2">
        <f>SUM(C111:C130)/20</f>
        <v>41.548999999999999</v>
      </c>
      <c r="F110" s="18" t="s">
        <v>151</v>
      </c>
      <c r="J110" s="19"/>
    </row>
    <row r="111" spans="1:10" s="18" customFormat="1">
      <c r="A111" s="20">
        <v>1</v>
      </c>
      <c r="B111" s="18" t="s">
        <v>20</v>
      </c>
      <c r="C111" s="19">
        <v>65.099999999999994</v>
      </c>
      <c r="D111" s="18" t="s">
        <v>1608</v>
      </c>
      <c r="E111" s="2" t="s">
        <v>1233</v>
      </c>
      <c r="J111" s="19"/>
    </row>
    <row r="112" spans="1:10" s="18" customFormat="1">
      <c r="A112" s="20">
        <v>2</v>
      </c>
      <c r="B112" s="18" t="s">
        <v>1604</v>
      </c>
      <c r="C112" s="19">
        <v>60.35</v>
      </c>
      <c r="D112" s="18" t="s">
        <v>1608</v>
      </c>
      <c r="E112" s="2" t="s">
        <v>1607</v>
      </c>
      <c r="J112" s="19"/>
    </row>
    <row r="113" spans="1:10" s="18" customFormat="1">
      <c r="A113" s="20">
        <v>3</v>
      </c>
      <c r="B113" s="18" t="s">
        <v>1471</v>
      </c>
      <c r="C113" s="19">
        <v>57.2</v>
      </c>
      <c r="D113" s="20" t="s">
        <v>1521</v>
      </c>
      <c r="E113" s="2" t="s">
        <v>1238</v>
      </c>
      <c r="J113" s="19"/>
    </row>
    <row r="114" spans="1:10" s="18" customFormat="1">
      <c r="A114" s="20">
        <v>4</v>
      </c>
      <c r="B114" s="18" t="s">
        <v>1472</v>
      </c>
      <c r="C114" s="19">
        <v>54.85</v>
      </c>
      <c r="D114" s="20" t="s">
        <v>1521</v>
      </c>
      <c r="E114" s="2" t="s">
        <v>1238</v>
      </c>
      <c r="J114" s="19"/>
    </row>
    <row r="115" spans="1:10" s="18" customFormat="1">
      <c r="A115" s="20">
        <v>5</v>
      </c>
      <c r="B115" s="18" t="s">
        <v>1474</v>
      </c>
      <c r="C115" s="19">
        <v>46.2</v>
      </c>
      <c r="D115" s="20" t="s">
        <v>1521</v>
      </c>
      <c r="E115" s="2" t="s">
        <v>1238</v>
      </c>
      <c r="J115" s="19"/>
    </row>
    <row r="116" spans="1:10" s="18" customFormat="1">
      <c r="A116" s="20">
        <v>6</v>
      </c>
      <c r="B116" s="18" t="s">
        <v>1512</v>
      </c>
      <c r="C116" s="19">
        <v>45.8</v>
      </c>
      <c r="D116" s="20" t="s">
        <v>1521</v>
      </c>
      <c r="E116" s="2" t="s">
        <v>1238</v>
      </c>
      <c r="J116" s="19"/>
    </row>
    <row r="117" spans="1:10" s="18" customFormat="1">
      <c r="A117" s="20">
        <v>7</v>
      </c>
      <c r="B117" s="18" t="s">
        <v>1094</v>
      </c>
      <c r="C117" s="19">
        <v>45.24</v>
      </c>
      <c r="D117" s="18" t="s">
        <v>1608</v>
      </c>
      <c r="E117" s="2" t="s">
        <v>1208</v>
      </c>
      <c r="J117" s="19"/>
    </row>
    <row r="118" spans="1:10" s="18" customFormat="1">
      <c r="A118" s="20">
        <v>8</v>
      </c>
      <c r="B118" s="18" t="s">
        <v>1473</v>
      </c>
      <c r="C118" s="19">
        <v>45.1</v>
      </c>
      <c r="D118" s="20" t="s">
        <v>1521</v>
      </c>
      <c r="E118" s="2" t="s">
        <v>1238</v>
      </c>
      <c r="J118" s="19"/>
    </row>
    <row r="119" spans="1:10" s="18" customFormat="1">
      <c r="A119" s="20">
        <v>9</v>
      </c>
      <c r="B119" s="18" t="s">
        <v>1500</v>
      </c>
      <c r="C119" s="19">
        <v>43.7</v>
      </c>
      <c r="D119" s="20" t="s">
        <v>1521</v>
      </c>
      <c r="E119" s="2" t="s">
        <v>1206</v>
      </c>
      <c r="J119" s="19"/>
    </row>
    <row r="120" spans="1:10" s="18" customFormat="1">
      <c r="A120" s="20">
        <v>10</v>
      </c>
      <c r="B120" s="18" t="s">
        <v>1503</v>
      </c>
      <c r="C120" s="19">
        <v>41.2</v>
      </c>
      <c r="D120" s="20" t="s">
        <v>1521</v>
      </c>
      <c r="E120" s="2" t="s">
        <v>1238</v>
      </c>
      <c r="J120" s="19"/>
    </row>
    <row r="121" spans="1:10" s="18" customFormat="1">
      <c r="A121" s="20">
        <v>11</v>
      </c>
      <c r="B121" s="18" t="s">
        <v>193</v>
      </c>
      <c r="C121" s="19">
        <v>40.78</v>
      </c>
      <c r="D121" s="18" t="s">
        <v>1608</v>
      </c>
      <c r="E121" s="2" t="s">
        <v>1208</v>
      </c>
      <c r="J121" s="19"/>
    </row>
    <row r="122" spans="1:10" s="18" customFormat="1">
      <c r="A122" s="20">
        <v>12</v>
      </c>
      <c r="B122" s="18" t="s">
        <v>1475</v>
      </c>
      <c r="C122" s="19">
        <v>38.5</v>
      </c>
      <c r="D122" s="20" t="s">
        <v>1521</v>
      </c>
      <c r="E122" s="2" t="s">
        <v>1238</v>
      </c>
      <c r="J122" s="19"/>
    </row>
    <row r="123" spans="1:10" s="18" customFormat="1">
      <c r="A123" s="20">
        <v>13</v>
      </c>
      <c r="B123" s="18" t="s">
        <v>1373</v>
      </c>
      <c r="C123" s="19">
        <v>36.04</v>
      </c>
      <c r="D123" s="18" t="s">
        <v>1608</v>
      </c>
      <c r="E123" s="2" t="s">
        <v>1208</v>
      </c>
      <c r="J123" s="19"/>
    </row>
    <row r="124" spans="1:10" s="18" customFormat="1">
      <c r="A124" s="20">
        <v>14</v>
      </c>
      <c r="B124" s="18" t="s">
        <v>1176</v>
      </c>
      <c r="C124" s="19">
        <v>33.5</v>
      </c>
      <c r="D124" s="18" t="s">
        <v>1177</v>
      </c>
      <c r="E124" s="2" t="s">
        <v>1233</v>
      </c>
      <c r="J124" s="19"/>
    </row>
    <row r="125" spans="1:10" s="18" customFormat="1">
      <c r="A125" s="20">
        <v>14</v>
      </c>
      <c r="B125" s="18" t="s">
        <v>1018</v>
      </c>
      <c r="C125" s="19">
        <v>33.5</v>
      </c>
      <c r="D125" s="18" t="s">
        <v>1608</v>
      </c>
      <c r="E125" s="2" t="s">
        <v>1208</v>
      </c>
      <c r="J125" s="19"/>
    </row>
    <row r="126" spans="1:10" s="18" customFormat="1">
      <c r="A126" s="20">
        <v>16</v>
      </c>
      <c r="B126" s="18" t="s">
        <v>1476</v>
      </c>
      <c r="C126" s="19">
        <v>31</v>
      </c>
      <c r="D126" s="20" t="s">
        <v>1521</v>
      </c>
      <c r="E126" s="2" t="s">
        <v>1238</v>
      </c>
      <c r="J126" s="19"/>
    </row>
    <row r="127" spans="1:10" s="18" customFormat="1">
      <c r="A127" s="20">
        <v>17</v>
      </c>
      <c r="B127" s="18" t="s">
        <v>1520</v>
      </c>
      <c r="C127" s="19">
        <v>30.5</v>
      </c>
      <c r="D127" s="20" t="s">
        <v>1521</v>
      </c>
      <c r="E127" s="2" t="s">
        <v>1238</v>
      </c>
      <c r="J127" s="19"/>
    </row>
    <row r="128" spans="1:10" s="18" customFormat="1">
      <c r="A128" s="20">
        <v>18</v>
      </c>
      <c r="B128" s="18" t="s">
        <v>271</v>
      </c>
      <c r="C128" s="19">
        <v>30.1</v>
      </c>
      <c r="D128" s="18" t="s">
        <v>1177</v>
      </c>
      <c r="E128" s="2" t="s">
        <v>1233</v>
      </c>
      <c r="J128" s="19"/>
    </row>
    <row r="129" spans="1:10" s="18" customFormat="1">
      <c r="A129" s="20">
        <v>18</v>
      </c>
      <c r="B129" s="18" t="s">
        <v>760</v>
      </c>
      <c r="C129" s="19">
        <v>30.1</v>
      </c>
      <c r="D129" s="18" t="s">
        <v>1099</v>
      </c>
      <c r="E129" s="2" t="s">
        <v>1208</v>
      </c>
      <c r="J129" s="19"/>
    </row>
    <row r="130" spans="1:10" s="18" customFormat="1">
      <c r="A130" s="20">
        <v>20</v>
      </c>
      <c r="B130" s="18" t="s">
        <v>1609</v>
      </c>
      <c r="C130" s="19">
        <v>22.22</v>
      </c>
      <c r="D130" s="18" t="s">
        <v>1608</v>
      </c>
      <c r="E130" s="2" t="s">
        <v>1208</v>
      </c>
      <c r="J130" s="19"/>
    </row>
    <row r="131" spans="1:10" s="18" customFormat="1">
      <c r="A131" s="20"/>
      <c r="B131" s="18" t="s">
        <v>475</v>
      </c>
      <c r="C131" s="22"/>
      <c r="E131" s="2"/>
      <c r="J131" s="19"/>
    </row>
    <row r="132" spans="1:10" s="18" customFormat="1">
      <c r="A132" s="20"/>
      <c r="C132" s="22"/>
      <c r="E132" s="2"/>
      <c r="J132" s="19"/>
    </row>
    <row r="133" spans="1:10" s="18" customFormat="1">
      <c r="A133" s="72" t="s">
        <v>1226</v>
      </c>
      <c r="C133" s="22"/>
      <c r="J133" s="19"/>
    </row>
    <row r="134" spans="1:10" s="18" customFormat="1" ht="15.75">
      <c r="A134" s="20" t="s">
        <v>0</v>
      </c>
      <c r="B134" s="71"/>
      <c r="C134" s="19" t="s">
        <v>321</v>
      </c>
      <c r="D134" s="20" t="s">
        <v>184</v>
      </c>
      <c r="E134" s="2">
        <f>SUM(C135:C149)/15</f>
        <v>17.333333333333332</v>
      </c>
      <c r="F134" s="18" t="s">
        <v>721</v>
      </c>
      <c r="J134" s="19"/>
    </row>
    <row r="135" spans="1:10" s="18" customFormat="1">
      <c r="A135" s="20">
        <v>1</v>
      </c>
      <c r="B135" s="18" t="s">
        <v>1205</v>
      </c>
      <c r="C135" s="19">
        <v>36</v>
      </c>
      <c r="D135" s="19" t="s">
        <v>1206</v>
      </c>
      <c r="E135" s="18" t="s">
        <v>1207</v>
      </c>
      <c r="J135" s="19"/>
    </row>
    <row r="136" spans="1:10" s="18" customFormat="1">
      <c r="A136" s="20">
        <v>2</v>
      </c>
      <c r="B136" s="18" t="s">
        <v>1070</v>
      </c>
      <c r="C136" s="19">
        <v>34</v>
      </c>
      <c r="D136" s="19" t="s">
        <v>1206</v>
      </c>
      <c r="E136" s="18" t="s">
        <v>1207</v>
      </c>
      <c r="J136" s="19"/>
    </row>
    <row r="137" spans="1:10" s="18" customFormat="1">
      <c r="A137" s="20">
        <v>3</v>
      </c>
      <c r="B137" s="18" t="s">
        <v>161</v>
      </c>
      <c r="C137" s="19">
        <v>27</v>
      </c>
      <c r="D137" s="19" t="s">
        <v>1208</v>
      </c>
      <c r="E137" s="18" t="s">
        <v>1207</v>
      </c>
      <c r="J137" s="19"/>
    </row>
    <row r="138" spans="1:10" s="18" customFormat="1">
      <c r="A138" s="20">
        <v>4</v>
      </c>
      <c r="B138" s="18" t="s">
        <v>1209</v>
      </c>
      <c r="C138" s="19">
        <v>25</v>
      </c>
      <c r="D138" s="19" t="s">
        <v>1210</v>
      </c>
      <c r="E138" s="18" t="s">
        <v>1207</v>
      </c>
      <c r="J138" s="19"/>
    </row>
    <row r="139" spans="1:10" s="18" customFormat="1">
      <c r="A139" s="20">
        <v>5</v>
      </c>
      <c r="B139" s="18" t="s">
        <v>905</v>
      </c>
      <c r="C139" s="19">
        <v>21</v>
      </c>
      <c r="D139" s="19" t="s">
        <v>1206</v>
      </c>
      <c r="E139" s="18" t="s">
        <v>1207</v>
      </c>
      <c r="J139" s="19"/>
    </row>
    <row r="140" spans="1:10" s="18" customFormat="1">
      <c r="A140" s="20">
        <v>6</v>
      </c>
      <c r="B140" s="18" t="s">
        <v>1211</v>
      </c>
      <c r="C140" s="19">
        <v>21</v>
      </c>
      <c r="D140" s="19" t="s">
        <v>1212</v>
      </c>
      <c r="E140" s="18" t="s">
        <v>1207</v>
      </c>
      <c r="J140" s="19"/>
    </row>
    <row r="141" spans="1:10" s="18" customFormat="1">
      <c r="A141" s="20">
        <v>7</v>
      </c>
      <c r="B141" s="18" t="s">
        <v>1071</v>
      </c>
      <c r="C141" s="19">
        <v>20</v>
      </c>
      <c r="D141" s="19" t="s">
        <v>1213</v>
      </c>
      <c r="E141" s="18" t="s">
        <v>1207</v>
      </c>
      <c r="J141" s="19"/>
    </row>
    <row r="142" spans="1:10" s="18" customFormat="1">
      <c r="A142" s="20">
        <v>8</v>
      </c>
      <c r="B142" s="18" t="s">
        <v>1214</v>
      </c>
      <c r="C142" s="19">
        <v>19</v>
      </c>
      <c r="D142" s="19" t="s">
        <v>1206</v>
      </c>
      <c r="E142" s="18" t="s">
        <v>1207</v>
      </c>
      <c r="J142" s="19"/>
    </row>
    <row r="143" spans="1:10" s="18" customFormat="1">
      <c r="A143" s="20">
        <v>9</v>
      </c>
      <c r="B143" s="18" t="s">
        <v>1215</v>
      </c>
      <c r="C143" s="19">
        <v>15</v>
      </c>
      <c r="D143" s="19" t="s">
        <v>1216</v>
      </c>
      <c r="E143" s="18" t="s">
        <v>1207</v>
      </c>
      <c r="J143" s="19"/>
    </row>
    <row r="144" spans="1:10" s="18" customFormat="1">
      <c r="A144" s="20">
        <v>10</v>
      </c>
      <c r="B144" s="18" t="s">
        <v>4</v>
      </c>
      <c r="C144" s="19">
        <v>13</v>
      </c>
      <c r="D144" s="19" t="s">
        <v>1217</v>
      </c>
      <c r="E144" s="18" t="s">
        <v>1207</v>
      </c>
      <c r="J144" s="19"/>
    </row>
    <row r="145" spans="1:10" s="18" customFormat="1">
      <c r="A145" s="20">
        <v>11</v>
      </c>
      <c r="B145" s="18" t="s">
        <v>1218</v>
      </c>
      <c r="C145" s="19">
        <v>12</v>
      </c>
      <c r="D145" s="19" t="s">
        <v>1206</v>
      </c>
      <c r="E145" s="18" t="s">
        <v>1207</v>
      </c>
      <c r="J145" s="19"/>
    </row>
    <row r="146" spans="1:10" s="18" customFormat="1">
      <c r="A146" s="20">
        <v>12</v>
      </c>
      <c r="B146" s="18" t="s">
        <v>1522</v>
      </c>
      <c r="C146" s="19">
        <v>7</v>
      </c>
      <c r="D146" s="19" t="s">
        <v>1208</v>
      </c>
      <c r="E146" s="18" t="s">
        <v>1523</v>
      </c>
      <c r="J146" s="19"/>
    </row>
    <row r="147" spans="1:10" s="18" customFormat="1">
      <c r="A147" s="20">
        <v>13</v>
      </c>
      <c r="B147" s="18" t="s">
        <v>33</v>
      </c>
      <c r="C147" s="19">
        <v>4</v>
      </c>
      <c r="D147" s="19" t="s">
        <v>1208</v>
      </c>
      <c r="E147" s="18" t="s">
        <v>1207</v>
      </c>
      <c r="J147" s="19"/>
    </row>
    <row r="148" spans="1:10" s="18" customFormat="1">
      <c r="A148" s="20">
        <v>14</v>
      </c>
      <c r="B148" s="18" t="s">
        <v>347</v>
      </c>
      <c r="C148" s="19">
        <v>3</v>
      </c>
      <c r="D148" s="19" t="s">
        <v>1208</v>
      </c>
      <c r="E148" s="18" t="s">
        <v>1207</v>
      </c>
      <c r="J148" s="19"/>
    </row>
    <row r="149" spans="1:10" s="18" customFormat="1">
      <c r="A149" s="20">
        <v>14</v>
      </c>
      <c r="B149" s="18" t="s">
        <v>1219</v>
      </c>
      <c r="C149" s="19">
        <v>3</v>
      </c>
      <c r="D149" s="19" t="s">
        <v>1206</v>
      </c>
      <c r="E149" s="18" t="s">
        <v>1207</v>
      </c>
      <c r="J149" s="19"/>
    </row>
    <row r="150" spans="1:10" s="18" customFormat="1">
      <c r="A150" s="20"/>
      <c r="C150" s="19" t="s">
        <v>322</v>
      </c>
      <c r="D150" s="19"/>
      <c r="J150" s="19"/>
    </row>
    <row r="151" spans="1:10" s="18" customFormat="1">
      <c r="A151" s="20">
        <v>16</v>
      </c>
      <c r="B151" s="18" t="s">
        <v>340</v>
      </c>
      <c r="C151" s="19">
        <v>8</v>
      </c>
      <c r="D151" s="19" t="s">
        <v>1220</v>
      </c>
      <c r="E151" s="18" t="s">
        <v>1207</v>
      </c>
      <c r="J151" s="19"/>
    </row>
    <row r="152" spans="1:10" s="18" customFormat="1">
      <c r="A152" s="20"/>
      <c r="C152" s="19" t="s">
        <v>280</v>
      </c>
      <c r="D152" s="19"/>
      <c r="J152" s="19"/>
    </row>
    <row r="153" spans="1:10" s="18" customFormat="1">
      <c r="A153" s="20">
        <v>17</v>
      </c>
      <c r="B153" s="18" t="s">
        <v>904</v>
      </c>
      <c r="C153" s="19">
        <v>10</v>
      </c>
      <c r="D153" s="19" t="s">
        <v>1221</v>
      </c>
      <c r="E153" s="18" t="s">
        <v>1207</v>
      </c>
      <c r="J153" s="19"/>
    </row>
    <row r="154" spans="1:10" s="18" customFormat="1">
      <c r="A154" s="20">
        <v>18</v>
      </c>
      <c r="B154" s="18" t="s">
        <v>1138</v>
      </c>
      <c r="C154" s="19">
        <v>9</v>
      </c>
      <c r="D154" s="19" t="s">
        <v>1222</v>
      </c>
      <c r="E154" s="18" t="s">
        <v>1207</v>
      </c>
      <c r="J154" s="19"/>
    </row>
    <row r="155" spans="1:10" s="18" customFormat="1">
      <c r="A155" s="20">
        <v>19</v>
      </c>
      <c r="B155" s="18" t="s">
        <v>247</v>
      </c>
      <c r="C155" s="19">
        <v>6</v>
      </c>
      <c r="D155" s="19" t="s">
        <v>1220</v>
      </c>
      <c r="E155" s="18" t="s">
        <v>1207</v>
      </c>
      <c r="J155" s="19"/>
    </row>
    <row r="156" spans="1:10" s="18" customFormat="1">
      <c r="A156" s="20">
        <v>20</v>
      </c>
      <c r="B156" s="18" t="s">
        <v>597</v>
      </c>
      <c r="C156" s="19">
        <v>3</v>
      </c>
      <c r="D156" s="19" t="s">
        <v>1220</v>
      </c>
      <c r="E156" s="18" t="s">
        <v>1207</v>
      </c>
      <c r="J156" s="19"/>
    </row>
    <row r="157" spans="1:10" s="18" customFormat="1">
      <c r="A157" s="20"/>
      <c r="B157" s="18" t="s">
        <v>475</v>
      </c>
      <c r="C157" s="19"/>
      <c r="D157" s="19"/>
      <c r="J157" s="19"/>
    </row>
    <row r="158" spans="1:10" s="18" customFormat="1" ht="15.75">
      <c r="A158" s="20"/>
      <c r="B158" s="71"/>
      <c r="C158" s="19"/>
      <c r="D158" s="19"/>
      <c r="J158" s="19"/>
    </row>
    <row r="159" spans="1:10" s="18" customFormat="1">
      <c r="A159" s="20" t="s">
        <v>27</v>
      </c>
      <c r="C159" s="19" t="s">
        <v>280</v>
      </c>
      <c r="D159" s="19"/>
      <c r="J159" s="19"/>
    </row>
    <row r="160" spans="1:10" s="18" customFormat="1">
      <c r="A160" s="20">
        <v>1</v>
      </c>
      <c r="B160" s="18" t="s">
        <v>20</v>
      </c>
      <c r="C160" s="19">
        <v>11</v>
      </c>
      <c r="D160" s="19" t="s">
        <v>1217</v>
      </c>
      <c r="E160" s="18" t="s">
        <v>1207</v>
      </c>
      <c r="J160" s="19"/>
    </row>
    <row r="161" spans="1:10" s="18" customFormat="1">
      <c r="A161" s="20">
        <v>2</v>
      </c>
      <c r="B161" s="18" t="s">
        <v>1055</v>
      </c>
      <c r="C161" s="19">
        <v>4</v>
      </c>
      <c r="D161" s="19" t="s">
        <v>1216</v>
      </c>
      <c r="E161" s="18" t="s">
        <v>1207</v>
      </c>
      <c r="J161" s="19"/>
    </row>
    <row r="162" spans="1:10" s="18" customFormat="1">
      <c r="A162" s="20">
        <v>3</v>
      </c>
      <c r="B162" s="18" t="s">
        <v>893</v>
      </c>
      <c r="C162" s="19">
        <v>4</v>
      </c>
      <c r="D162" s="19" t="s">
        <v>1213</v>
      </c>
      <c r="E162" s="18" t="s">
        <v>1207</v>
      </c>
      <c r="J162" s="19"/>
    </row>
    <row r="163" spans="1:10" s="18" customFormat="1">
      <c r="A163" s="20">
        <v>4</v>
      </c>
      <c r="B163" s="18" t="s">
        <v>908</v>
      </c>
      <c r="C163" s="19" t="s">
        <v>1223</v>
      </c>
      <c r="D163" s="19" t="s">
        <v>1206</v>
      </c>
      <c r="E163" s="18" t="s">
        <v>1207</v>
      </c>
      <c r="J163" s="19"/>
    </row>
    <row r="164" spans="1:10" s="18" customFormat="1">
      <c r="A164" s="20"/>
      <c r="C164" s="19" t="s">
        <v>323</v>
      </c>
      <c r="D164" s="19"/>
      <c r="J164" s="19"/>
    </row>
    <row r="165" spans="1:10" s="18" customFormat="1">
      <c r="A165" s="20">
        <v>5</v>
      </c>
      <c r="B165" s="18" t="s">
        <v>1224</v>
      </c>
      <c r="C165" s="19">
        <v>11</v>
      </c>
      <c r="D165" s="19" t="s">
        <v>1206</v>
      </c>
      <c r="E165" s="18" t="s">
        <v>1207</v>
      </c>
      <c r="J165" s="19"/>
    </row>
    <row r="166" spans="1:10" s="18" customFormat="1">
      <c r="A166" s="20"/>
      <c r="C166" s="19" t="s">
        <v>333</v>
      </c>
      <c r="D166" s="19"/>
      <c r="J166" s="19"/>
    </row>
    <row r="167" spans="1:10" s="18" customFormat="1">
      <c r="A167" s="20">
        <v>6</v>
      </c>
      <c r="B167" s="18" t="s">
        <v>1225</v>
      </c>
      <c r="C167" s="19">
        <v>21</v>
      </c>
      <c r="D167" s="19" t="s">
        <v>1206</v>
      </c>
      <c r="E167" s="18" t="s">
        <v>1207</v>
      </c>
      <c r="J167" s="19"/>
    </row>
    <row r="168" spans="1:10" s="18" customFormat="1">
      <c r="A168" s="20">
        <v>7</v>
      </c>
      <c r="B168" s="18" t="s">
        <v>271</v>
      </c>
      <c r="C168" s="19">
        <v>20</v>
      </c>
      <c r="D168" s="19" t="s">
        <v>1217</v>
      </c>
      <c r="E168" s="18" t="s">
        <v>1207</v>
      </c>
      <c r="J168" s="19"/>
    </row>
    <row r="169" spans="1:10" s="18" customFormat="1">
      <c r="A169" s="20"/>
      <c r="B169" s="18" t="s">
        <v>475</v>
      </c>
      <c r="C169" s="19"/>
      <c r="D169" s="19"/>
      <c r="J169" s="19"/>
    </row>
    <row r="170" spans="1:10" s="18" customFormat="1">
      <c r="A170" s="20"/>
      <c r="C170" s="19"/>
      <c r="D170" s="19"/>
      <c r="J170" s="19"/>
    </row>
    <row r="171" spans="1:10" s="18" customFormat="1">
      <c r="A171" s="20" t="s">
        <v>1178</v>
      </c>
      <c r="C171" s="22" t="s">
        <v>547</v>
      </c>
      <c r="E171" s="2"/>
      <c r="F171" s="18" t="s">
        <v>151</v>
      </c>
      <c r="J171" s="19"/>
    </row>
    <row r="172" spans="1:10" s="18" customFormat="1">
      <c r="A172" s="20" t="s">
        <v>0</v>
      </c>
      <c r="C172" s="19"/>
      <c r="D172" s="20" t="s">
        <v>150</v>
      </c>
      <c r="E172" s="2">
        <f>SUM(C173:C209)/37</f>
        <v>74.156756756756792</v>
      </c>
      <c r="J172" s="19"/>
    </row>
    <row r="173" spans="1:10" s="18" customFormat="1">
      <c r="A173" s="20">
        <v>1</v>
      </c>
      <c r="B173" s="18" t="s">
        <v>924</v>
      </c>
      <c r="C173" s="19">
        <v>112</v>
      </c>
      <c r="D173" s="18" t="s">
        <v>1516</v>
      </c>
      <c r="E173" s="2" t="s">
        <v>1238</v>
      </c>
      <c r="J173" s="19"/>
    </row>
    <row r="174" spans="1:10" s="18" customFormat="1">
      <c r="A174" s="20">
        <v>2</v>
      </c>
      <c r="B174" s="18" t="s">
        <v>1261</v>
      </c>
      <c r="C174" s="19">
        <v>105.5</v>
      </c>
      <c r="D174" s="18" t="s">
        <v>1516</v>
      </c>
      <c r="E174" s="2" t="s">
        <v>1238</v>
      </c>
      <c r="J174" s="19"/>
    </row>
    <row r="175" spans="1:10" s="18" customFormat="1">
      <c r="A175" s="20">
        <v>3</v>
      </c>
      <c r="B175" s="18" t="s">
        <v>1275</v>
      </c>
      <c r="C175" s="19">
        <v>103.05</v>
      </c>
      <c r="D175" s="18" t="s">
        <v>1516</v>
      </c>
      <c r="E175" s="2" t="s">
        <v>1238</v>
      </c>
      <c r="J175" s="19"/>
    </row>
    <row r="176" spans="1:10" s="18" customFormat="1">
      <c r="A176" s="20">
        <v>4</v>
      </c>
      <c r="B176" s="18" t="s">
        <v>1509</v>
      </c>
      <c r="C176" s="19">
        <v>100.1</v>
      </c>
      <c r="D176" s="18" t="s">
        <v>1516</v>
      </c>
      <c r="E176" s="2" t="s">
        <v>1238</v>
      </c>
      <c r="J176" s="19"/>
    </row>
    <row r="177" spans="1:10" s="18" customFormat="1">
      <c r="A177" s="20">
        <v>5</v>
      </c>
      <c r="B177" s="18" t="s">
        <v>4</v>
      </c>
      <c r="C177" s="19">
        <v>97.55</v>
      </c>
      <c r="D177" s="18" t="s">
        <v>1608</v>
      </c>
      <c r="E177" s="2" t="s">
        <v>1233</v>
      </c>
    </row>
    <row r="178" spans="1:10" s="18" customFormat="1">
      <c r="A178" s="20">
        <v>6</v>
      </c>
      <c r="B178" s="18" t="s">
        <v>161</v>
      </c>
      <c r="C178" s="19">
        <v>96.45</v>
      </c>
      <c r="D178" s="18" t="s">
        <v>1516</v>
      </c>
      <c r="E178" s="2" t="s">
        <v>1208</v>
      </c>
    </row>
    <row r="179" spans="1:10" s="18" customFormat="1">
      <c r="A179" s="20">
        <v>7</v>
      </c>
      <c r="B179" s="18" t="s">
        <v>213</v>
      </c>
      <c r="C179" s="19">
        <v>96.1</v>
      </c>
      <c r="D179" s="18" t="s">
        <v>1177</v>
      </c>
      <c r="E179" s="2" t="s">
        <v>1233</v>
      </c>
    </row>
    <row r="180" spans="1:10" s="18" customFormat="1">
      <c r="A180" s="20">
        <v>8</v>
      </c>
      <c r="B180" s="18" t="s">
        <v>1599</v>
      </c>
      <c r="C180" s="19">
        <v>96.05</v>
      </c>
      <c r="D180" s="18" t="s">
        <v>1608</v>
      </c>
      <c r="E180" s="2" t="s">
        <v>1233</v>
      </c>
    </row>
    <row r="181" spans="1:10" s="18" customFormat="1">
      <c r="A181" s="20">
        <v>9</v>
      </c>
      <c r="B181" s="18" t="s">
        <v>33</v>
      </c>
      <c r="C181" s="19">
        <v>90.85</v>
      </c>
      <c r="D181" s="18" t="s">
        <v>1177</v>
      </c>
      <c r="E181" s="2" t="s">
        <v>1208</v>
      </c>
    </row>
    <row r="182" spans="1:10" s="18" customFormat="1">
      <c r="A182" s="20">
        <v>10</v>
      </c>
      <c r="B182" s="18" t="s">
        <v>1095</v>
      </c>
      <c r="C182" s="19">
        <v>82.95</v>
      </c>
      <c r="D182" s="18" t="s">
        <v>1608</v>
      </c>
      <c r="E182" s="2" t="s">
        <v>1208</v>
      </c>
    </row>
    <row r="183" spans="1:10" s="18" customFormat="1">
      <c r="A183" s="20">
        <v>10</v>
      </c>
      <c r="B183" s="18" t="s">
        <v>1600</v>
      </c>
      <c r="C183" s="19">
        <v>82.95</v>
      </c>
      <c r="D183" s="18" t="s">
        <v>1608</v>
      </c>
      <c r="E183" s="2" t="s">
        <v>1233</v>
      </c>
    </row>
    <row r="184" spans="1:10" s="18" customFormat="1">
      <c r="A184" s="20">
        <v>12</v>
      </c>
      <c r="B184" s="18" t="s">
        <v>340</v>
      </c>
      <c r="C184" s="19">
        <v>80.7</v>
      </c>
      <c r="D184" s="18" t="s">
        <v>1177</v>
      </c>
      <c r="E184" s="2" t="s">
        <v>1208</v>
      </c>
    </row>
    <row r="185" spans="1:10" s="18" customFormat="1">
      <c r="A185" s="20">
        <v>13</v>
      </c>
      <c r="B185" s="18" t="s">
        <v>1262</v>
      </c>
      <c r="C185" s="19">
        <v>80.55</v>
      </c>
      <c r="D185" s="18" t="s">
        <v>1516</v>
      </c>
      <c r="E185" s="2" t="s">
        <v>1238</v>
      </c>
    </row>
    <row r="186" spans="1:10" s="18" customFormat="1">
      <c r="A186" s="20">
        <v>14</v>
      </c>
      <c r="B186" s="18" t="s">
        <v>1497</v>
      </c>
      <c r="C186" s="19">
        <v>78.900000000000006</v>
      </c>
      <c r="D186" s="18" t="s">
        <v>1516</v>
      </c>
      <c r="E186" s="2" t="s">
        <v>1238</v>
      </c>
    </row>
    <row r="187" spans="1:10" s="18" customFormat="1">
      <c r="A187" s="20">
        <v>15</v>
      </c>
      <c r="B187" s="18" t="s">
        <v>1510</v>
      </c>
      <c r="C187" s="19">
        <v>77.900000000000006</v>
      </c>
      <c r="D187" s="18" t="s">
        <v>1516</v>
      </c>
      <c r="E187" s="2" t="s">
        <v>1238</v>
      </c>
    </row>
    <row r="188" spans="1:10" s="18" customFormat="1">
      <c r="A188" s="20">
        <v>16</v>
      </c>
      <c r="B188" s="18" t="s">
        <v>772</v>
      </c>
      <c r="C188" s="19">
        <v>76.05</v>
      </c>
      <c r="D188" s="18" t="s">
        <v>1177</v>
      </c>
      <c r="E188" s="2" t="s">
        <v>1233</v>
      </c>
    </row>
    <row r="189" spans="1:10" s="18" customFormat="1">
      <c r="A189" s="20">
        <v>17</v>
      </c>
      <c r="B189" s="18" t="s">
        <v>147</v>
      </c>
      <c r="C189" s="19">
        <v>75.540000000000006</v>
      </c>
      <c r="D189" s="18" t="s">
        <v>1608</v>
      </c>
      <c r="E189" s="2" t="s">
        <v>1208</v>
      </c>
    </row>
    <row r="190" spans="1:10" s="18" customFormat="1">
      <c r="A190" s="20">
        <v>18</v>
      </c>
      <c r="B190" s="18" t="s">
        <v>998</v>
      </c>
      <c r="C190" s="19">
        <v>73.040000000000006</v>
      </c>
      <c r="D190" s="18" t="s">
        <v>1608</v>
      </c>
      <c r="E190" s="2" t="s">
        <v>1208</v>
      </c>
      <c r="J190" s="19"/>
    </row>
    <row r="191" spans="1:10" s="18" customFormat="1">
      <c r="A191" s="20">
        <v>19</v>
      </c>
      <c r="B191" s="18" t="s">
        <v>1477</v>
      </c>
      <c r="C191" s="19">
        <v>71.400000000000006</v>
      </c>
      <c r="D191" s="18" t="s">
        <v>1516</v>
      </c>
      <c r="E191" s="2" t="s">
        <v>1238</v>
      </c>
      <c r="J191" s="19"/>
    </row>
    <row r="192" spans="1:10" s="18" customFormat="1">
      <c r="A192" s="20">
        <v>20</v>
      </c>
      <c r="B192" s="18" t="s">
        <v>1024</v>
      </c>
      <c r="C192" s="19">
        <v>70.849999999999994</v>
      </c>
      <c r="D192" s="18" t="s">
        <v>1177</v>
      </c>
      <c r="E192" s="2" t="s">
        <v>1233</v>
      </c>
      <c r="J192" s="19"/>
    </row>
    <row r="193" spans="1:10" s="18" customFormat="1">
      <c r="A193" s="20">
        <v>21</v>
      </c>
      <c r="B193" s="18" t="s">
        <v>1602</v>
      </c>
      <c r="C193" s="19">
        <v>70.55</v>
      </c>
      <c r="D193" s="18" t="s">
        <v>1608</v>
      </c>
      <c r="E193" s="2" t="s">
        <v>1208</v>
      </c>
      <c r="J193" s="19"/>
    </row>
    <row r="194" spans="1:10" s="18" customFormat="1">
      <c r="A194" s="20">
        <v>22</v>
      </c>
      <c r="B194" s="18" t="s">
        <v>1601</v>
      </c>
      <c r="C194" s="19">
        <v>68.05</v>
      </c>
      <c r="D194" s="18" t="s">
        <v>1608</v>
      </c>
      <c r="E194" s="2" t="s">
        <v>1607</v>
      </c>
      <c r="J194" s="19"/>
    </row>
    <row r="195" spans="1:10" s="18" customFormat="1">
      <c r="A195" s="20">
        <v>23</v>
      </c>
      <c r="B195" s="18" t="s">
        <v>1511</v>
      </c>
      <c r="C195" s="19">
        <v>67.849999999999994</v>
      </c>
      <c r="D195" s="18" t="s">
        <v>1516</v>
      </c>
      <c r="E195" s="2" t="s">
        <v>1238</v>
      </c>
      <c r="J195" s="19"/>
    </row>
    <row r="196" spans="1:10" s="18" customFormat="1">
      <c r="A196" s="20">
        <v>24</v>
      </c>
      <c r="B196" s="18" t="s">
        <v>1170</v>
      </c>
      <c r="C196" s="19">
        <v>67.650000000000006</v>
      </c>
      <c r="D196" s="18" t="s">
        <v>1608</v>
      </c>
      <c r="E196" s="2" t="s">
        <v>1508</v>
      </c>
      <c r="J196" s="19"/>
    </row>
    <row r="197" spans="1:10" s="18" customFormat="1">
      <c r="A197" s="20">
        <v>25</v>
      </c>
      <c r="B197" s="18" t="s">
        <v>1499</v>
      </c>
      <c r="C197" s="19">
        <v>66</v>
      </c>
      <c r="D197" s="18" t="s">
        <v>1516</v>
      </c>
      <c r="E197" s="2" t="s">
        <v>1221</v>
      </c>
      <c r="J197" s="19"/>
    </row>
    <row r="198" spans="1:10" s="18" customFormat="1">
      <c r="A198" s="20">
        <v>26</v>
      </c>
      <c r="B198" s="18" t="s">
        <v>1603</v>
      </c>
      <c r="C198" s="19">
        <v>65.05</v>
      </c>
      <c r="D198" s="18" t="s">
        <v>1608</v>
      </c>
      <c r="E198" s="2" t="s">
        <v>1607</v>
      </c>
      <c r="J198" s="19"/>
    </row>
    <row r="199" spans="1:10" s="18" customFormat="1">
      <c r="A199" s="20">
        <v>27</v>
      </c>
      <c r="B199" s="18" t="s">
        <v>347</v>
      </c>
      <c r="C199" s="19">
        <v>63.68</v>
      </c>
      <c r="D199" s="18" t="s">
        <v>1608</v>
      </c>
      <c r="E199" s="2" t="s">
        <v>1208</v>
      </c>
      <c r="J199" s="19"/>
    </row>
    <row r="200" spans="1:10" s="18" customFormat="1">
      <c r="A200" s="20">
        <v>28</v>
      </c>
      <c r="B200" s="18" t="s">
        <v>1581</v>
      </c>
      <c r="C200" s="19">
        <v>63.62</v>
      </c>
      <c r="D200" s="18" t="s">
        <v>1608</v>
      </c>
      <c r="E200" s="2" t="s">
        <v>1208</v>
      </c>
      <c r="J200" s="19"/>
    </row>
    <row r="201" spans="1:10" s="18" customFormat="1">
      <c r="A201" s="20">
        <v>29</v>
      </c>
      <c r="B201" s="18" t="s">
        <v>230</v>
      </c>
      <c r="C201" s="19">
        <v>63.05</v>
      </c>
      <c r="D201" s="18" t="s">
        <v>1177</v>
      </c>
      <c r="E201" s="2" t="s">
        <v>1233</v>
      </c>
      <c r="J201" s="19"/>
    </row>
    <row r="202" spans="1:10" s="18" customFormat="1">
      <c r="A202" s="20">
        <v>30</v>
      </c>
      <c r="B202" s="18" t="s">
        <v>247</v>
      </c>
      <c r="C202" s="19">
        <v>61.05</v>
      </c>
      <c r="D202" s="18" t="s">
        <v>1177</v>
      </c>
      <c r="E202" s="2" t="s">
        <v>1208</v>
      </c>
      <c r="J202" s="19"/>
    </row>
    <row r="203" spans="1:10" s="18" customFormat="1">
      <c r="A203" s="20">
        <v>31</v>
      </c>
      <c r="B203" s="18" t="s">
        <v>1171</v>
      </c>
      <c r="C203" s="19">
        <v>60.8</v>
      </c>
      <c r="D203" s="18" t="s">
        <v>1177</v>
      </c>
      <c r="E203" s="2" t="s">
        <v>1233</v>
      </c>
      <c r="J203" s="19"/>
    </row>
    <row r="204" spans="1:10" s="18" customFormat="1">
      <c r="A204" s="20">
        <v>32</v>
      </c>
      <c r="B204" s="18" t="s">
        <v>1173</v>
      </c>
      <c r="C204" s="19">
        <v>55.8</v>
      </c>
      <c r="D204" s="18" t="s">
        <v>1177</v>
      </c>
      <c r="E204" s="2" t="s">
        <v>1233</v>
      </c>
      <c r="J204" s="19"/>
    </row>
    <row r="205" spans="1:10" s="18" customFormat="1">
      <c r="A205" s="20">
        <v>33</v>
      </c>
      <c r="B205" s="18" t="s">
        <v>597</v>
      </c>
      <c r="C205" s="19">
        <v>53.7</v>
      </c>
      <c r="D205" s="18" t="s">
        <v>1177</v>
      </c>
      <c r="E205" s="2" t="s">
        <v>1208</v>
      </c>
      <c r="J205" s="19"/>
    </row>
    <row r="206" spans="1:10" s="18" customFormat="1">
      <c r="A206" s="20">
        <v>34</v>
      </c>
      <c r="B206" s="18" t="s">
        <v>1172</v>
      </c>
      <c r="C206" s="19">
        <v>50.3</v>
      </c>
      <c r="D206" s="18" t="s">
        <v>1177</v>
      </c>
      <c r="E206" s="2" t="s">
        <v>1233</v>
      </c>
      <c r="J206" s="19"/>
    </row>
    <row r="207" spans="1:10" s="18" customFormat="1">
      <c r="A207" s="20">
        <v>35</v>
      </c>
      <c r="B207" s="18" t="s">
        <v>1174</v>
      </c>
      <c r="C207" s="19">
        <v>48.3</v>
      </c>
      <c r="D207" s="18" t="s">
        <v>1177</v>
      </c>
      <c r="E207" s="2" t="s">
        <v>1233</v>
      </c>
      <c r="J207" s="19"/>
    </row>
    <row r="208" spans="1:10" s="18" customFormat="1">
      <c r="A208" s="20">
        <v>36</v>
      </c>
      <c r="B208" s="18" t="s">
        <v>1175</v>
      </c>
      <c r="C208" s="19">
        <v>41.05</v>
      </c>
      <c r="D208" s="18" t="s">
        <v>1177</v>
      </c>
      <c r="E208" s="2" t="s">
        <v>1233</v>
      </c>
      <c r="J208" s="19"/>
    </row>
    <row r="209" spans="1:10" s="18" customFormat="1">
      <c r="A209" s="20">
        <v>37</v>
      </c>
      <c r="B209" s="18" t="s">
        <v>822</v>
      </c>
      <c r="C209" s="19">
        <v>28.82</v>
      </c>
      <c r="D209" s="18" t="s">
        <v>1608</v>
      </c>
      <c r="E209" s="2" t="s">
        <v>1208</v>
      </c>
      <c r="J209" s="19"/>
    </row>
    <row r="210" spans="1:10" s="18" customFormat="1">
      <c r="A210" s="20"/>
      <c r="B210" s="18" t="s">
        <v>945</v>
      </c>
      <c r="C210" s="19"/>
      <c r="E210" s="2"/>
      <c r="F210" s="18" t="s">
        <v>151</v>
      </c>
      <c r="J210" s="19"/>
    </row>
    <row r="211" spans="1:10" s="18" customFormat="1">
      <c r="A211" s="20" t="s">
        <v>27</v>
      </c>
      <c r="C211" s="19"/>
      <c r="D211" s="20" t="s">
        <v>150</v>
      </c>
      <c r="E211" s="2">
        <f>SUM(C212:C230)/19</f>
        <v>40.936842105263167</v>
      </c>
      <c r="J211" s="19"/>
    </row>
    <row r="212" spans="1:10" s="18" customFormat="1">
      <c r="A212" s="20">
        <v>1</v>
      </c>
      <c r="B212" s="18" t="s">
        <v>20</v>
      </c>
      <c r="C212" s="19">
        <v>62.2</v>
      </c>
      <c r="D212" s="18" t="s">
        <v>1177</v>
      </c>
      <c r="E212" s="2" t="s">
        <v>1233</v>
      </c>
      <c r="J212" s="19"/>
    </row>
    <row r="213" spans="1:10" s="18" customFormat="1">
      <c r="A213" s="20">
        <v>2</v>
      </c>
      <c r="B213" s="18" t="s">
        <v>1604</v>
      </c>
      <c r="C213" s="19">
        <v>58.35</v>
      </c>
      <c r="D213" s="18" t="s">
        <v>1608</v>
      </c>
      <c r="E213" s="2" t="s">
        <v>1607</v>
      </c>
      <c r="J213" s="19"/>
    </row>
    <row r="214" spans="1:10" s="18" customFormat="1">
      <c r="A214" s="20">
        <v>3</v>
      </c>
      <c r="B214" s="18" t="s">
        <v>1471</v>
      </c>
      <c r="C214" s="19">
        <v>54.1</v>
      </c>
      <c r="D214" s="18" t="s">
        <v>1516</v>
      </c>
      <c r="E214" s="2" t="s">
        <v>1238</v>
      </c>
      <c r="J214" s="19"/>
    </row>
    <row r="215" spans="1:10" s="18" customFormat="1">
      <c r="A215" s="20">
        <v>4</v>
      </c>
      <c r="B215" s="18" t="s">
        <v>1512</v>
      </c>
      <c r="C215" s="19">
        <v>52.9</v>
      </c>
      <c r="D215" s="18" t="s">
        <v>1516</v>
      </c>
      <c r="E215" s="2" t="s">
        <v>1206</v>
      </c>
      <c r="J215" s="19"/>
    </row>
    <row r="216" spans="1:10" s="18" customFormat="1">
      <c r="A216" s="20">
        <v>5</v>
      </c>
      <c r="B216" s="18" t="s">
        <v>1472</v>
      </c>
      <c r="C216" s="19">
        <v>50.1</v>
      </c>
      <c r="D216" s="18" t="s">
        <v>1516</v>
      </c>
      <c r="E216" s="2" t="s">
        <v>1238</v>
      </c>
      <c r="J216" s="19"/>
    </row>
    <row r="217" spans="1:10" s="18" customFormat="1">
      <c r="A217" s="20">
        <v>6</v>
      </c>
      <c r="B217" s="18" t="s">
        <v>1094</v>
      </c>
      <c r="C217" s="19">
        <v>47.78</v>
      </c>
      <c r="D217" s="18" t="s">
        <v>1608</v>
      </c>
      <c r="E217" s="2" t="s">
        <v>1208</v>
      </c>
      <c r="J217" s="19"/>
    </row>
    <row r="218" spans="1:10" s="18" customFormat="1">
      <c r="A218" s="20">
        <v>7</v>
      </c>
      <c r="B218" s="18" t="s">
        <v>1500</v>
      </c>
      <c r="C218" s="19">
        <v>47.3</v>
      </c>
      <c r="D218" s="18" t="s">
        <v>1516</v>
      </c>
      <c r="E218" s="2" t="s">
        <v>1206</v>
      </c>
      <c r="J218" s="19"/>
    </row>
    <row r="219" spans="1:10" s="18" customFormat="1">
      <c r="A219" s="20">
        <v>8</v>
      </c>
      <c r="B219" s="18" t="s">
        <v>1513</v>
      </c>
      <c r="C219" s="19">
        <v>42.4</v>
      </c>
      <c r="D219" s="18" t="s">
        <v>1516</v>
      </c>
      <c r="E219" s="2" t="s">
        <v>1238</v>
      </c>
      <c r="J219" s="19"/>
    </row>
    <row r="220" spans="1:10" s="18" customFormat="1">
      <c r="A220" s="20">
        <v>9</v>
      </c>
      <c r="B220" s="18" t="s">
        <v>1503</v>
      </c>
      <c r="C220" s="19">
        <v>40.35</v>
      </c>
      <c r="D220" s="18" t="s">
        <v>1516</v>
      </c>
      <c r="E220" s="2" t="s">
        <v>1238</v>
      </c>
      <c r="J220" s="19"/>
    </row>
    <row r="221" spans="1:10" s="18" customFormat="1">
      <c r="A221" s="20">
        <v>10</v>
      </c>
      <c r="B221" s="18" t="s">
        <v>1514</v>
      </c>
      <c r="C221" s="19">
        <v>39.799999999999997</v>
      </c>
      <c r="D221" s="18" t="s">
        <v>1516</v>
      </c>
      <c r="E221" s="2" t="s">
        <v>1238</v>
      </c>
      <c r="J221" s="19"/>
    </row>
    <row r="222" spans="1:10" s="18" customFormat="1">
      <c r="A222" s="20">
        <v>11</v>
      </c>
      <c r="B222" s="18" t="s">
        <v>193</v>
      </c>
      <c r="C222" s="19">
        <v>38.56</v>
      </c>
      <c r="D222" s="18" t="s">
        <v>1608</v>
      </c>
      <c r="E222" s="2" t="s">
        <v>1208</v>
      </c>
      <c r="J222" s="19"/>
    </row>
    <row r="223" spans="1:10" s="18" customFormat="1">
      <c r="A223" s="20">
        <v>12</v>
      </c>
      <c r="B223" s="18" t="s">
        <v>1018</v>
      </c>
      <c r="C223" s="19">
        <v>35.86</v>
      </c>
      <c r="D223" s="18" t="s">
        <v>1608</v>
      </c>
      <c r="E223" s="2" t="s">
        <v>1208</v>
      </c>
      <c r="J223" s="19"/>
    </row>
    <row r="224" spans="1:10" s="18" customFormat="1">
      <c r="A224" s="20">
        <v>13</v>
      </c>
      <c r="B224" s="18" t="s">
        <v>1505</v>
      </c>
      <c r="C224" s="19">
        <v>34.9</v>
      </c>
      <c r="D224" s="18" t="s">
        <v>1516</v>
      </c>
      <c r="E224" s="2" t="s">
        <v>1238</v>
      </c>
      <c r="J224" s="19"/>
    </row>
    <row r="225" spans="1:10" s="18" customFormat="1">
      <c r="A225" s="20">
        <v>14</v>
      </c>
      <c r="B225" s="18" t="s">
        <v>1515</v>
      </c>
      <c r="C225" s="19">
        <v>33.1</v>
      </c>
      <c r="D225" s="18" t="s">
        <v>1516</v>
      </c>
      <c r="E225" s="2" t="s">
        <v>1238</v>
      </c>
      <c r="J225" s="19"/>
    </row>
    <row r="226" spans="1:10" s="18" customFormat="1">
      <c r="A226" s="20">
        <v>14</v>
      </c>
      <c r="B226" s="18" t="s">
        <v>1373</v>
      </c>
      <c r="C226" s="19">
        <v>33.1</v>
      </c>
      <c r="D226" s="18" t="s">
        <v>1608</v>
      </c>
      <c r="E226" s="2" t="s">
        <v>1208</v>
      </c>
      <c r="J226" s="19"/>
    </row>
    <row r="227" spans="1:10" s="18" customFormat="1">
      <c r="A227" s="20">
        <v>16</v>
      </c>
      <c r="B227" s="18" t="s">
        <v>1605</v>
      </c>
      <c r="C227" s="19">
        <v>31.1</v>
      </c>
      <c r="D227" s="18" t="s">
        <v>1608</v>
      </c>
      <c r="E227" s="2" t="s">
        <v>1208</v>
      </c>
      <c r="J227" s="19"/>
    </row>
    <row r="228" spans="1:10" s="18" customFormat="1">
      <c r="A228" s="20">
        <v>17</v>
      </c>
      <c r="B228" s="18" t="s">
        <v>271</v>
      </c>
      <c r="C228" s="19">
        <v>28.05</v>
      </c>
      <c r="D228" s="18" t="s">
        <v>1177</v>
      </c>
      <c r="E228" s="2" t="s">
        <v>1233</v>
      </c>
      <c r="J228" s="19"/>
    </row>
    <row r="229" spans="1:10" s="18" customFormat="1">
      <c r="A229" s="20">
        <v>18</v>
      </c>
      <c r="B229" s="18" t="s">
        <v>1176</v>
      </c>
      <c r="C229" s="19">
        <v>27.5</v>
      </c>
      <c r="D229" s="18" t="s">
        <v>1177</v>
      </c>
      <c r="E229" s="2" t="s">
        <v>1233</v>
      </c>
      <c r="J229" s="19"/>
    </row>
    <row r="230" spans="1:10" s="18" customFormat="1">
      <c r="A230" s="20">
        <v>19</v>
      </c>
      <c r="B230" s="18" t="s">
        <v>1476</v>
      </c>
      <c r="C230" s="19">
        <v>20.350000000000001</v>
      </c>
      <c r="D230" s="18" t="s">
        <v>1516</v>
      </c>
      <c r="E230" s="2" t="s">
        <v>1238</v>
      </c>
      <c r="J230" s="19"/>
    </row>
    <row r="231" spans="1:10">
      <c r="A231" s="20"/>
      <c r="B231" s="18" t="s">
        <v>945</v>
      </c>
      <c r="D231" s="18"/>
    </row>
    <row r="232" spans="1:10">
      <c r="A232" s="1" t="s">
        <v>62</v>
      </c>
      <c r="F232" t="s">
        <v>151</v>
      </c>
    </row>
    <row r="233" spans="1:10">
      <c r="A233" s="1" t="s">
        <v>0</v>
      </c>
      <c r="D233" s="1" t="s">
        <v>150</v>
      </c>
      <c r="E233" s="2">
        <f>SUM(C234:C258)/25</f>
        <v>65.783600000000007</v>
      </c>
    </row>
    <row r="234" spans="1:10" s="18" customFormat="1">
      <c r="A234" s="1">
        <v>1</v>
      </c>
      <c r="B234" t="s">
        <v>161</v>
      </c>
      <c r="C234" s="19">
        <v>97.05</v>
      </c>
      <c r="D234" s="20" t="s">
        <v>986</v>
      </c>
      <c r="E234" s="2"/>
      <c r="J234" s="19"/>
    </row>
    <row r="235" spans="1:10" s="18" customFormat="1">
      <c r="A235" s="20">
        <v>2</v>
      </c>
      <c r="B235" t="s">
        <v>4</v>
      </c>
      <c r="C235" s="19">
        <v>90.18</v>
      </c>
      <c r="D235" s="20" t="s">
        <v>985</v>
      </c>
      <c r="E235" s="2"/>
      <c r="J235" s="19"/>
    </row>
    <row r="236" spans="1:10" s="18" customFormat="1">
      <c r="A236" s="20">
        <v>3</v>
      </c>
      <c r="B236" t="s">
        <v>213</v>
      </c>
      <c r="C236" s="19">
        <v>90.1</v>
      </c>
      <c r="D236" s="20" t="s">
        <v>985</v>
      </c>
      <c r="E236" s="2"/>
      <c r="J236" s="19"/>
    </row>
    <row r="237" spans="1:10" s="18" customFormat="1">
      <c r="A237" s="20">
        <v>4</v>
      </c>
      <c r="B237" t="s">
        <v>33</v>
      </c>
      <c r="C237" s="19">
        <v>87.9</v>
      </c>
      <c r="D237" s="20" t="s">
        <v>985</v>
      </c>
      <c r="E237" s="2"/>
      <c r="J237" s="19"/>
    </row>
    <row r="238" spans="1:10">
      <c r="A238" s="20">
        <v>5</v>
      </c>
      <c r="B238" t="s">
        <v>831</v>
      </c>
      <c r="C238" s="19">
        <v>83.9</v>
      </c>
      <c r="D238" s="20" t="s">
        <v>985</v>
      </c>
    </row>
    <row r="239" spans="1:10">
      <c r="A239" s="20">
        <v>6</v>
      </c>
      <c r="B239" t="s">
        <v>1</v>
      </c>
      <c r="C239" s="22">
        <v>80.400000000000006</v>
      </c>
      <c r="D239" t="s">
        <v>336</v>
      </c>
    </row>
    <row r="240" spans="1:10">
      <c r="A240" s="20">
        <v>7</v>
      </c>
      <c r="B240" t="s">
        <v>233</v>
      </c>
      <c r="C240" s="22">
        <v>74.7</v>
      </c>
      <c r="D240" t="s">
        <v>337</v>
      </c>
    </row>
    <row r="241" spans="1:10">
      <c r="A241" s="20">
        <v>8</v>
      </c>
      <c r="B241" t="s">
        <v>3</v>
      </c>
      <c r="C241" s="22">
        <v>70.099999999999994</v>
      </c>
      <c r="D241" t="s">
        <v>336</v>
      </c>
    </row>
    <row r="242" spans="1:10">
      <c r="A242" s="20">
        <v>9</v>
      </c>
      <c r="B242" t="s">
        <v>340</v>
      </c>
      <c r="C242" s="22">
        <v>67.599999999999994</v>
      </c>
      <c r="D242" t="s">
        <v>336</v>
      </c>
    </row>
    <row r="243" spans="1:10" s="18" customFormat="1">
      <c r="A243" s="20">
        <v>10</v>
      </c>
      <c r="B243" t="s">
        <v>522</v>
      </c>
      <c r="C243" s="22">
        <v>65.3</v>
      </c>
      <c r="D243" t="s">
        <v>337</v>
      </c>
      <c r="E243" s="2"/>
      <c r="J243" s="19"/>
    </row>
    <row r="244" spans="1:10" s="18" customFormat="1">
      <c r="A244" s="20">
        <v>11</v>
      </c>
      <c r="B244" t="s">
        <v>984</v>
      </c>
      <c r="C244" s="19">
        <v>65.180000000000007</v>
      </c>
      <c r="D244" s="20" t="s">
        <v>985</v>
      </c>
      <c r="E244" s="2"/>
      <c r="J244" s="19"/>
    </row>
    <row r="245" spans="1:10">
      <c r="A245" s="20">
        <v>12</v>
      </c>
      <c r="B245" t="s">
        <v>12</v>
      </c>
      <c r="C245" s="19">
        <v>65.099999999999994</v>
      </c>
      <c r="D245" s="20" t="s">
        <v>985</v>
      </c>
    </row>
    <row r="246" spans="1:10">
      <c r="A246" s="20">
        <v>13</v>
      </c>
      <c r="B246" t="s">
        <v>338</v>
      </c>
      <c r="C246" s="22">
        <v>65</v>
      </c>
      <c r="D246" t="s">
        <v>336</v>
      </c>
    </row>
    <row r="247" spans="1:10">
      <c r="A247" s="20">
        <v>14</v>
      </c>
      <c r="B247" t="s">
        <v>146</v>
      </c>
      <c r="C247" s="22">
        <v>62.5</v>
      </c>
      <c r="D247" t="s">
        <v>336</v>
      </c>
    </row>
    <row r="248" spans="1:10" s="18" customFormat="1">
      <c r="A248" s="20">
        <v>15</v>
      </c>
      <c r="B248" t="s">
        <v>10</v>
      </c>
      <c r="C248" s="19">
        <v>60.08</v>
      </c>
      <c r="D248" s="20" t="s">
        <v>985</v>
      </c>
      <c r="E248" s="2"/>
      <c r="J248" s="19"/>
    </row>
    <row r="249" spans="1:10">
      <c r="A249" s="20">
        <v>16</v>
      </c>
      <c r="B249" t="s">
        <v>347</v>
      </c>
      <c r="C249" s="19">
        <v>60</v>
      </c>
      <c r="D249" s="20" t="s">
        <v>985</v>
      </c>
    </row>
    <row r="250" spans="1:10">
      <c r="A250" s="20">
        <v>17</v>
      </c>
      <c r="B250" t="s">
        <v>230</v>
      </c>
      <c r="C250" s="22">
        <v>57.75</v>
      </c>
      <c r="D250" t="s">
        <v>336</v>
      </c>
    </row>
    <row r="251" spans="1:10">
      <c r="A251" s="20">
        <v>18</v>
      </c>
      <c r="B251" t="s">
        <v>293</v>
      </c>
      <c r="C251" s="22">
        <v>57.5</v>
      </c>
      <c r="D251" t="s">
        <v>336</v>
      </c>
    </row>
    <row r="252" spans="1:10">
      <c r="A252" s="20">
        <v>19</v>
      </c>
      <c r="B252" t="s">
        <v>249</v>
      </c>
      <c r="C252" s="22">
        <v>55.25</v>
      </c>
      <c r="D252" t="s">
        <v>336</v>
      </c>
    </row>
    <row r="253" spans="1:10">
      <c r="A253" s="20">
        <v>20</v>
      </c>
      <c r="B253" t="s">
        <v>344</v>
      </c>
      <c r="C253" s="22">
        <v>52.5</v>
      </c>
      <c r="D253" t="s">
        <v>336</v>
      </c>
    </row>
    <row r="254" spans="1:10">
      <c r="A254" s="20">
        <v>21</v>
      </c>
      <c r="B254" t="s">
        <v>342</v>
      </c>
      <c r="C254" s="22">
        <v>50</v>
      </c>
      <c r="D254" t="s">
        <v>336</v>
      </c>
    </row>
    <row r="255" spans="1:10">
      <c r="A255" s="20">
        <v>21</v>
      </c>
      <c r="B255" t="s">
        <v>348</v>
      </c>
      <c r="C255" s="22">
        <v>50</v>
      </c>
      <c r="D255" t="s">
        <v>336</v>
      </c>
    </row>
    <row r="256" spans="1:10">
      <c r="A256" s="20">
        <v>21</v>
      </c>
      <c r="B256" t="s">
        <v>520</v>
      </c>
      <c r="C256" s="22">
        <v>50</v>
      </c>
      <c r="D256" t="s">
        <v>336</v>
      </c>
    </row>
    <row r="257" spans="1:10">
      <c r="A257" s="20">
        <v>24</v>
      </c>
      <c r="B257" t="s">
        <v>460</v>
      </c>
      <c r="C257" s="22">
        <v>44.5</v>
      </c>
      <c r="D257" t="s">
        <v>336</v>
      </c>
    </row>
    <row r="258" spans="1:10">
      <c r="A258" s="1">
        <v>22</v>
      </c>
      <c r="B258" t="s">
        <v>247</v>
      </c>
      <c r="C258" s="22">
        <v>42</v>
      </c>
      <c r="D258" t="s">
        <v>336</v>
      </c>
    </row>
    <row r="259" spans="1:10">
      <c r="B259" t="s">
        <v>475</v>
      </c>
      <c r="F259" t="s">
        <v>151</v>
      </c>
    </row>
    <row r="260" spans="1:10" s="18" customFormat="1">
      <c r="A260" s="1" t="s">
        <v>27</v>
      </c>
      <c r="B260"/>
      <c r="C260" s="22"/>
      <c r="D260" s="1" t="s">
        <v>150</v>
      </c>
      <c r="E260" s="2">
        <f>SUM(C261:C267)/7</f>
        <v>41.392857142857146</v>
      </c>
      <c r="J260" s="19"/>
    </row>
    <row r="261" spans="1:10">
      <c r="A261" s="20">
        <v>1</v>
      </c>
      <c r="B261" t="s">
        <v>20</v>
      </c>
      <c r="C261" s="19">
        <v>54.85</v>
      </c>
      <c r="D261" s="20" t="s">
        <v>985</v>
      </c>
    </row>
    <row r="262" spans="1:10">
      <c r="A262" s="1">
        <v>2</v>
      </c>
      <c r="B262" t="s">
        <v>269</v>
      </c>
      <c r="C262" s="22">
        <v>52.5</v>
      </c>
      <c r="D262" t="s">
        <v>336</v>
      </c>
    </row>
    <row r="263" spans="1:10">
      <c r="A263" s="1">
        <v>3</v>
      </c>
      <c r="B263" t="s">
        <v>352</v>
      </c>
      <c r="C263" s="22">
        <v>42</v>
      </c>
      <c r="D263" t="s">
        <v>336</v>
      </c>
    </row>
    <row r="264" spans="1:10">
      <c r="A264" s="1">
        <v>4</v>
      </c>
      <c r="B264" t="s">
        <v>193</v>
      </c>
      <c r="C264" s="22">
        <v>41</v>
      </c>
      <c r="D264" t="s">
        <v>911</v>
      </c>
    </row>
    <row r="265" spans="1:10">
      <c r="A265" s="1">
        <v>5</v>
      </c>
      <c r="B265" t="s">
        <v>244</v>
      </c>
      <c r="C265" s="22">
        <v>38.950000000000003</v>
      </c>
      <c r="D265" t="s">
        <v>336</v>
      </c>
    </row>
    <row r="266" spans="1:10">
      <c r="A266" s="1">
        <v>6</v>
      </c>
      <c r="B266" t="s">
        <v>523</v>
      </c>
      <c r="C266" s="22">
        <v>33.950000000000003</v>
      </c>
      <c r="D266" t="s">
        <v>336</v>
      </c>
    </row>
    <row r="267" spans="1:10">
      <c r="A267" s="1">
        <v>7</v>
      </c>
      <c r="B267" t="s">
        <v>351</v>
      </c>
      <c r="C267" s="22">
        <v>26.5</v>
      </c>
      <c r="D267" t="s">
        <v>336</v>
      </c>
    </row>
    <row r="269" spans="1:10">
      <c r="B269" t="s">
        <v>475</v>
      </c>
    </row>
    <row r="270" spans="1:10">
      <c r="A270" s="1" t="s">
        <v>63</v>
      </c>
    </row>
    <row r="271" spans="1:10">
      <c r="A271" s="1" t="s">
        <v>64</v>
      </c>
    </row>
    <row r="274" spans="1:10">
      <c r="A274" s="1" t="s">
        <v>74</v>
      </c>
    </row>
    <row r="275" spans="1:10">
      <c r="A275" s="1" t="s">
        <v>75</v>
      </c>
    </row>
    <row r="277" spans="1:10">
      <c r="A277" s="1" t="s">
        <v>76</v>
      </c>
    </row>
    <row r="279" spans="1:10">
      <c r="A279" s="1" t="s">
        <v>548</v>
      </c>
    </row>
    <row r="280" spans="1:10">
      <c r="A280" s="1" t="s">
        <v>77</v>
      </c>
    </row>
    <row r="282" spans="1:10">
      <c r="A282" s="1" t="s">
        <v>78</v>
      </c>
      <c r="F282" t="s">
        <v>151</v>
      </c>
    </row>
    <row r="283" spans="1:10" s="18" customFormat="1">
      <c r="A283" s="1" t="s">
        <v>0</v>
      </c>
      <c r="B283"/>
      <c r="C283" s="22" t="s">
        <v>547</v>
      </c>
      <c r="D283" s="1" t="s">
        <v>150</v>
      </c>
      <c r="E283" s="2">
        <f>SUM(C284:C293)/10</f>
        <v>162.185</v>
      </c>
      <c r="J283" s="19"/>
    </row>
    <row r="284" spans="1:10" s="18" customFormat="1">
      <c r="A284" s="20">
        <v>1</v>
      </c>
      <c r="B284" s="20" t="s">
        <v>1259</v>
      </c>
      <c r="C284" s="19" t="s">
        <v>1266</v>
      </c>
      <c r="D284" s="18" t="s">
        <v>1253</v>
      </c>
      <c r="E284" s="19" t="s">
        <v>1260</v>
      </c>
      <c r="J284" s="19"/>
    </row>
    <row r="285" spans="1:10" s="18" customFormat="1">
      <c r="A285" s="20">
        <v>2</v>
      </c>
      <c r="B285" s="20" t="s">
        <v>1261</v>
      </c>
      <c r="C285" s="19">
        <v>215</v>
      </c>
      <c r="D285" s="18" t="s">
        <v>1253</v>
      </c>
      <c r="E285" s="19" t="s">
        <v>1247</v>
      </c>
      <c r="J285" s="19"/>
    </row>
    <row r="286" spans="1:10" s="18" customFormat="1">
      <c r="A286" s="20">
        <v>3</v>
      </c>
      <c r="B286" s="20" t="s">
        <v>133</v>
      </c>
      <c r="C286" s="19">
        <v>184.25</v>
      </c>
      <c r="D286" s="18" t="s">
        <v>255</v>
      </c>
      <c r="E286" s="19" t="s">
        <v>1230</v>
      </c>
      <c r="J286" s="19"/>
    </row>
    <row r="287" spans="1:10" s="18" customFormat="1">
      <c r="A287" s="20">
        <v>4</v>
      </c>
      <c r="B287" s="20" t="s">
        <v>156</v>
      </c>
      <c r="C287" s="19">
        <v>183.15</v>
      </c>
      <c r="D287" s="18" t="s">
        <v>1249</v>
      </c>
      <c r="E287" s="19" t="s">
        <v>1248</v>
      </c>
      <c r="J287" s="19"/>
    </row>
    <row r="288" spans="1:10" s="18" customFormat="1">
      <c r="A288" s="20">
        <v>5</v>
      </c>
      <c r="B288" s="20" t="s">
        <v>159</v>
      </c>
      <c r="C288" s="19">
        <v>180.65</v>
      </c>
      <c r="D288" s="18" t="s">
        <v>1249</v>
      </c>
      <c r="E288" s="19" t="s">
        <v>1251</v>
      </c>
      <c r="J288" s="19"/>
    </row>
    <row r="289" spans="1:10" s="18" customFormat="1">
      <c r="A289" s="20">
        <v>6</v>
      </c>
      <c r="B289" s="20" t="s">
        <v>1262</v>
      </c>
      <c r="C289" s="19">
        <v>180</v>
      </c>
      <c r="D289" t="s">
        <v>1253</v>
      </c>
      <c r="E289" s="19" t="s">
        <v>1247</v>
      </c>
      <c r="J289" s="19"/>
    </row>
    <row r="290" spans="1:10" s="18" customFormat="1">
      <c r="A290" s="20">
        <v>7</v>
      </c>
      <c r="B290" s="20" t="s">
        <v>1263</v>
      </c>
      <c r="C290" s="19">
        <v>175</v>
      </c>
      <c r="D290" t="s">
        <v>1253</v>
      </c>
      <c r="E290" s="19" t="s">
        <v>1238</v>
      </c>
      <c r="J290" s="19"/>
    </row>
    <row r="291" spans="1:10" s="18" customFormat="1">
      <c r="A291" s="20">
        <v>8</v>
      </c>
      <c r="B291" s="20" t="s">
        <v>1264</v>
      </c>
      <c r="C291" s="19">
        <v>173.15</v>
      </c>
      <c r="D291" t="s">
        <v>1249</v>
      </c>
      <c r="E291" s="19" t="s">
        <v>1251</v>
      </c>
      <c r="J291" s="19"/>
    </row>
    <row r="292" spans="1:10" s="18" customFormat="1">
      <c r="A292" s="20">
        <v>9</v>
      </c>
      <c r="B292" s="20" t="s">
        <v>1265</v>
      </c>
      <c r="C292" s="19">
        <v>170</v>
      </c>
      <c r="D292" t="s">
        <v>1253</v>
      </c>
      <c r="E292" s="19" t="s">
        <v>1247</v>
      </c>
      <c r="J292" s="19"/>
    </row>
    <row r="293" spans="1:10">
      <c r="A293" s="20">
        <v>10</v>
      </c>
      <c r="B293" s="20" t="s">
        <v>575</v>
      </c>
      <c r="C293" s="19">
        <v>160.65</v>
      </c>
      <c r="D293" t="s">
        <v>1249</v>
      </c>
      <c r="E293" s="19" t="s">
        <v>1251</v>
      </c>
    </row>
    <row r="294" spans="1:10">
      <c r="B294" t="s">
        <v>475</v>
      </c>
      <c r="F294" t="s">
        <v>151</v>
      </c>
    </row>
    <row r="295" spans="1:10" s="18" customFormat="1">
      <c r="A295" s="1" t="s">
        <v>27</v>
      </c>
      <c r="B295"/>
      <c r="C295" s="22"/>
      <c r="D295" s="1" t="s">
        <v>150</v>
      </c>
      <c r="E295" s="2">
        <f>SUM(C296:C308)/13</f>
        <v>100.24615384615385</v>
      </c>
      <c r="J295" s="19"/>
    </row>
    <row r="296" spans="1:10" s="18" customFormat="1">
      <c r="A296" s="20">
        <v>1</v>
      </c>
      <c r="B296" t="s">
        <v>1244</v>
      </c>
      <c r="C296" s="19">
        <v>131.1</v>
      </c>
      <c r="D296" t="s">
        <v>275</v>
      </c>
      <c r="E296" s="7" t="s">
        <v>1245</v>
      </c>
      <c r="J296" s="19"/>
    </row>
    <row r="297" spans="1:10" s="18" customFormat="1">
      <c r="A297" s="20">
        <v>2</v>
      </c>
      <c r="B297" t="s">
        <v>1246</v>
      </c>
      <c r="C297" s="19">
        <v>126.1</v>
      </c>
      <c r="D297" t="s">
        <v>275</v>
      </c>
      <c r="E297" s="7" t="s">
        <v>1247</v>
      </c>
      <c r="J297" s="19"/>
    </row>
    <row r="298" spans="1:10" s="18" customFormat="1">
      <c r="A298" s="20">
        <v>3</v>
      </c>
      <c r="B298" t="s">
        <v>167</v>
      </c>
      <c r="C298" s="19">
        <v>121.9</v>
      </c>
      <c r="D298" t="s">
        <v>1249</v>
      </c>
      <c r="E298" s="7" t="s">
        <v>1248</v>
      </c>
      <c r="J298" s="19"/>
    </row>
    <row r="299" spans="1:10" s="18" customFormat="1">
      <c r="A299" s="20">
        <v>4</v>
      </c>
      <c r="B299" t="s">
        <v>221</v>
      </c>
      <c r="C299" s="19">
        <v>120.65</v>
      </c>
      <c r="D299" t="s">
        <v>1249</v>
      </c>
      <c r="E299" s="7" t="s">
        <v>1230</v>
      </c>
      <c r="J299" s="19"/>
    </row>
    <row r="300" spans="1:10" s="18" customFormat="1">
      <c r="A300" s="20">
        <v>5</v>
      </c>
      <c r="B300" t="s">
        <v>1250</v>
      </c>
      <c r="C300" s="19">
        <v>105.65</v>
      </c>
      <c r="D300" t="s">
        <v>1249</v>
      </c>
      <c r="E300" s="7" t="s">
        <v>1251</v>
      </c>
    </row>
    <row r="301" spans="1:10" s="18" customFormat="1">
      <c r="A301" s="20">
        <v>6</v>
      </c>
      <c r="B301" t="s">
        <v>1252</v>
      </c>
      <c r="C301" s="19">
        <v>105</v>
      </c>
      <c r="D301" t="s">
        <v>1253</v>
      </c>
      <c r="E301" s="7" t="s">
        <v>1247</v>
      </c>
    </row>
    <row r="302" spans="1:10" s="18" customFormat="1">
      <c r="A302" s="20">
        <v>7</v>
      </c>
      <c r="B302" t="s">
        <v>1254</v>
      </c>
      <c r="C302" s="19">
        <v>100</v>
      </c>
      <c r="D302" t="s">
        <v>275</v>
      </c>
      <c r="E302" s="7" t="s">
        <v>1255</v>
      </c>
    </row>
    <row r="303" spans="1:10" s="18" customFormat="1">
      <c r="A303" s="20">
        <v>8</v>
      </c>
      <c r="B303" t="s">
        <v>1256</v>
      </c>
      <c r="C303" s="19">
        <v>95</v>
      </c>
      <c r="D303" t="s">
        <v>1253</v>
      </c>
      <c r="E303" s="7" t="s">
        <v>1247</v>
      </c>
    </row>
    <row r="304" spans="1:10" s="18" customFormat="1">
      <c r="A304" s="20">
        <v>9</v>
      </c>
      <c r="B304" t="s">
        <v>1257</v>
      </c>
      <c r="C304" s="19">
        <v>90.65</v>
      </c>
      <c r="D304" t="s">
        <v>1249</v>
      </c>
      <c r="E304" s="7" t="s">
        <v>1251</v>
      </c>
    </row>
    <row r="305" spans="1:10">
      <c r="A305" s="20">
        <v>9</v>
      </c>
      <c r="B305" t="s">
        <v>191</v>
      </c>
      <c r="C305" s="19">
        <v>90.65</v>
      </c>
      <c r="D305" t="s">
        <v>1249</v>
      </c>
      <c r="E305" s="7" t="s">
        <v>1251</v>
      </c>
    </row>
    <row r="306" spans="1:10">
      <c r="A306" s="20">
        <v>11</v>
      </c>
      <c r="B306" t="s">
        <v>1258</v>
      </c>
      <c r="C306" s="19">
        <v>90</v>
      </c>
      <c r="D306" t="s">
        <v>275</v>
      </c>
      <c r="E306" s="7" t="s">
        <v>1247</v>
      </c>
    </row>
    <row r="307" spans="1:10">
      <c r="A307" s="20">
        <v>12</v>
      </c>
      <c r="B307" t="s">
        <v>165</v>
      </c>
      <c r="C307" s="19">
        <v>70.849999999999994</v>
      </c>
      <c r="D307" t="s">
        <v>275</v>
      </c>
      <c r="E307" s="7" t="s">
        <v>1230</v>
      </c>
    </row>
    <row r="308" spans="1:10">
      <c r="A308" s="20">
        <v>13</v>
      </c>
      <c r="B308" t="s">
        <v>166</v>
      </c>
      <c r="C308" s="19">
        <v>55.65</v>
      </c>
      <c r="D308" t="s">
        <v>1249</v>
      </c>
      <c r="E308" s="7" t="s">
        <v>1220</v>
      </c>
    </row>
    <row r="309" spans="1:10" s="18" customFormat="1">
      <c r="A309" s="1"/>
      <c r="B309" t="s">
        <v>475</v>
      </c>
      <c r="C309" s="22"/>
      <c r="D309"/>
      <c r="E309" s="2"/>
      <c r="F309" t="s">
        <v>151</v>
      </c>
      <c r="J309" s="19"/>
    </row>
    <row r="310" spans="1:10" s="18" customFormat="1">
      <c r="A310" s="1" t="s">
        <v>79</v>
      </c>
      <c r="C310" s="22"/>
      <c r="D310" s="20" t="s">
        <v>150</v>
      </c>
      <c r="E310" s="18">
        <f>SUM(C311:C341)/31</f>
        <v>140.04516129032257</v>
      </c>
      <c r="J310" s="19"/>
    </row>
    <row r="311" spans="1:10" s="18" customFormat="1">
      <c r="A311" s="20" t="s">
        <v>1267</v>
      </c>
      <c r="B311" s="18" t="s">
        <v>1259</v>
      </c>
      <c r="C311" s="19">
        <v>191</v>
      </c>
      <c r="D311" s="2" t="s">
        <v>275</v>
      </c>
      <c r="E311" s="22" t="s">
        <v>1247</v>
      </c>
      <c r="J311" s="19"/>
    </row>
    <row r="312" spans="1:10" s="18" customFormat="1">
      <c r="A312" s="20" t="s">
        <v>1268</v>
      </c>
      <c r="B312" s="18" t="s">
        <v>1269</v>
      </c>
      <c r="C312" s="19">
        <v>185</v>
      </c>
      <c r="D312" s="2" t="s">
        <v>275</v>
      </c>
      <c r="E312" s="22" t="s">
        <v>1247</v>
      </c>
      <c r="J312" s="19"/>
    </row>
    <row r="313" spans="1:10" s="18" customFormat="1">
      <c r="A313" s="20" t="s">
        <v>1270</v>
      </c>
      <c r="B313" s="18" t="s">
        <v>1271</v>
      </c>
      <c r="C313" s="19">
        <v>180</v>
      </c>
      <c r="D313" s="2" t="s">
        <v>275</v>
      </c>
      <c r="E313" s="22" t="s">
        <v>1255</v>
      </c>
      <c r="J313" s="19"/>
    </row>
    <row r="314" spans="1:10" s="18" customFormat="1">
      <c r="A314" s="20" t="s">
        <v>1270</v>
      </c>
      <c r="B314" s="18" t="s">
        <v>1261</v>
      </c>
      <c r="C314" s="19">
        <v>180</v>
      </c>
      <c r="D314" s="2" t="s">
        <v>275</v>
      </c>
      <c r="E314" s="22" t="s">
        <v>1247</v>
      </c>
      <c r="J314" s="19"/>
    </row>
    <row r="315" spans="1:10" s="18" customFormat="1">
      <c r="A315" s="20" t="s">
        <v>1272</v>
      </c>
      <c r="B315" s="18" t="s">
        <v>924</v>
      </c>
      <c r="C315" s="19">
        <v>175</v>
      </c>
      <c r="D315" s="2" t="s">
        <v>275</v>
      </c>
      <c r="E315" s="22" t="s">
        <v>1247</v>
      </c>
      <c r="J315" s="19"/>
    </row>
    <row r="316" spans="1:10" s="18" customFormat="1">
      <c r="A316" s="20" t="s">
        <v>1273</v>
      </c>
      <c r="B316" s="18" t="s">
        <v>136</v>
      </c>
      <c r="C316" s="19">
        <v>165</v>
      </c>
      <c r="D316" s="2" t="s">
        <v>275</v>
      </c>
      <c r="E316" s="22" t="s">
        <v>1230</v>
      </c>
      <c r="J316" s="19"/>
    </row>
    <row r="317" spans="1:10" s="18" customFormat="1">
      <c r="A317" s="20" t="s">
        <v>1274</v>
      </c>
      <c r="B317" s="18" t="s">
        <v>1275</v>
      </c>
      <c r="C317" s="19">
        <v>160</v>
      </c>
      <c r="D317" s="2" t="s">
        <v>275</v>
      </c>
      <c r="E317" s="22" t="s">
        <v>1247</v>
      </c>
      <c r="J317" s="19"/>
    </row>
    <row r="318" spans="1:10" s="18" customFormat="1">
      <c r="A318" s="20" t="s">
        <v>1274</v>
      </c>
      <c r="B318" s="18" t="s">
        <v>133</v>
      </c>
      <c r="C318" s="19">
        <v>160</v>
      </c>
      <c r="D318" s="2" t="s">
        <v>275</v>
      </c>
      <c r="E318" s="22" t="s">
        <v>1230</v>
      </c>
      <c r="J318" s="19"/>
    </row>
    <row r="319" spans="1:10" s="18" customFormat="1">
      <c r="A319" s="20" t="s">
        <v>1276</v>
      </c>
      <c r="B319" s="18" t="s">
        <v>1262</v>
      </c>
      <c r="C319" s="19">
        <v>155</v>
      </c>
      <c r="D319" s="2" t="s">
        <v>275</v>
      </c>
      <c r="E319" s="22" t="s">
        <v>1247</v>
      </c>
      <c r="J319" s="19"/>
    </row>
    <row r="320" spans="1:10" s="18" customFormat="1">
      <c r="A320" s="20" t="s">
        <v>1277</v>
      </c>
      <c r="B320" s="18" t="s">
        <v>1263</v>
      </c>
      <c r="C320" s="19">
        <v>152.80000000000001</v>
      </c>
      <c r="D320" s="2" t="s">
        <v>1282</v>
      </c>
      <c r="E320" s="22" t="s">
        <v>1247</v>
      </c>
      <c r="J320" s="19"/>
    </row>
    <row r="321" spans="1:10" s="18" customFormat="1">
      <c r="A321" s="20" t="s">
        <v>1278</v>
      </c>
      <c r="B321" s="18" t="s">
        <v>1265</v>
      </c>
      <c r="C321" s="19">
        <v>150</v>
      </c>
      <c r="D321" s="2" t="s">
        <v>275</v>
      </c>
      <c r="E321" s="22" t="s">
        <v>1247</v>
      </c>
      <c r="J321" s="19"/>
    </row>
    <row r="322" spans="1:10" s="18" customFormat="1">
      <c r="A322" s="20" t="s">
        <v>1278</v>
      </c>
      <c r="B322" s="18" t="s">
        <v>1279</v>
      </c>
      <c r="C322" s="19">
        <v>150</v>
      </c>
      <c r="D322" s="2" t="s">
        <v>275</v>
      </c>
      <c r="E322" s="22" t="s">
        <v>1206</v>
      </c>
      <c r="J322" s="19"/>
    </row>
    <row r="323" spans="1:10" s="18" customFormat="1">
      <c r="A323" s="20" t="s">
        <v>1280</v>
      </c>
      <c r="B323" s="18" t="s">
        <v>1281</v>
      </c>
      <c r="C323" s="19">
        <v>145</v>
      </c>
      <c r="D323" s="2" t="s">
        <v>1282</v>
      </c>
      <c r="E323" s="22" t="s">
        <v>1247</v>
      </c>
      <c r="J323" s="19"/>
    </row>
    <row r="324" spans="1:10" s="18" customFormat="1">
      <c r="A324" s="20" t="s">
        <v>1280</v>
      </c>
      <c r="B324" s="18" t="s">
        <v>1283</v>
      </c>
      <c r="C324" s="19">
        <v>145</v>
      </c>
      <c r="D324" s="2" t="s">
        <v>275</v>
      </c>
      <c r="E324" s="22" t="s">
        <v>1238</v>
      </c>
      <c r="J324" s="19"/>
    </row>
    <row r="325" spans="1:10" s="18" customFormat="1">
      <c r="A325" s="20" t="s">
        <v>1284</v>
      </c>
      <c r="B325" s="18" t="s">
        <v>1285</v>
      </c>
      <c r="C325" s="19">
        <v>141</v>
      </c>
      <c r="D325" s="2" t="s">
        <v>275</v>
      </c>
      <c r="E325" s="22" t="s">
        <v>1247</v>
      </c>
      <c r="J325" s="19"/>
    </row>
    <row r="326" spans="1:10" s="18" customFormat="1">
      <c r="A326" s="20" t="s">
        <v>1286</v>
      </c>
      <c r="B326" s="18" t="s">
        <v>156</v>
      </c>
      <c r="C326" s="19">
        <v>140</v>
      </c>
      <c r="D326" s="2" t="s">
        <v>275</v>
      </c>
      <c r="E326" s="22" t="s">
        <v>1248</v>
      </c>
      <c r="J326" s="19"/>
    </row>
    <row r="327" spans="1:10" s="18" customFormat="1">
      <c r="A327" s="20" t="s">
        <v>1286</v>
      </c>
      <c r="B327" s="18" t="s">
        <v>1287</v>
      </c>
      <c r="C327" s="19">
        <v>140</v>
      </c>
      <c r="D327" s="2" t="s">
        <v>275</v>
      </c>
      <c r="E327" s="22" t="s">
        <v>1247</v>
      </c>
      <c r="J327" s="19"/>
    </row>
    <row r="328" spans="1:10">
      <c r="A328" s="20" t="s">
        <v>1286</v>
      </c>
      <c r="B328" s="18" t="s">
        <v>1288</v>
      </c>
      <c r="C328" s="19">
        <v>140</v>
      </c>
      <c r="D328" s="2" t="s">
        <v>275</v>
      </c>
      <c r="E328" s="22" t="s">
        <v>1247</v>
      </c>
    </row>
    <row r="329" spans="1:10">
      <c r="A329" s="1" t="s">
        <v>1286</v>
      </c>
      <c r="B329" t="s">
        <v>1289</v>
      </c>
      <c r="C329" s="19">
        <v>140</v>
      </c>
      <c r="D329" s="2" t="s">
        <v>275</v>
      </c>
      <c r="E329" s="22" t="s">
        <v>1247</v>
      </c>
      <c r="J329"/>
    </row>
    <row r="330" spans="1:10">
      <c r="A330" s="1" t="s">
        <v>1290</v>
      </c>
      <c r="B330" t="s">
        <v>1291</v>
      </c>
      <c r="C330" s="19">
        <v>135</v>
      </c>
      <c r="D330" s="2" t="s">
        <v>275</v>
      </c>
      <c r="E330" s="22" t="s">
        <v>1247</v>
      </c>
      <c r="J330"/>
    </row>
    <row r="331" spans="1:10">
      <c r="A331" s="1" t="s">
        <v>1290</v>
      </c>
      <c r="B331" t="s">
        <v>1292</v>
      </c>
      <c r="C331" s="19">
        <v>135</v>
      </c>
      <c r="D331" s="2" t="s">
        <v>275</v>
      </c>
      <c r="E331" s="22" t="s">
        <v>1247</v>
      </c>
      <c r="J331"/>
    </row>
    <row r="332" spans="1:10">
      <c r="A332" s="1" t="s">
        <v>1293</v>
      </c>
      <c r="B332" t="s">
        <v>1294</v>
      </c>
      <c r="C332" s="19">
        <v>131.6</v>
      </c>
      <c r="D332" s="2" t="s">
        <v>275</v>
      </c>
      <c r="E332" s="22" t="s">
        <v>1247</v>
      </c>
      <c r="J332"/>
    </row>
    <row r="333" spans="1:10">
      <c r="A333" s="1" t="s">
        <v>1295</v>
      </c>
      <c r="B333" t="s">
        <v>1296</v>
      </c>
      <c r="C333" s="19">
        <v>130</v>
      </c>
      <c r="D333" s="2" t="s">
        <v>275</v>
      </c>
      <c r="E333" s="22" t="s">
        <v>1247</v>
      </c>
      <c r="J333"/>
    </row>
    <row r="334" spans="1:10">
      <c r="A334" s="1" t="s">
        <v>1297</v>
      </c>
      <c r="B334" t="s">
        <v>1298</v>
      </c>
      <c r="C334" s="19">
        <v>115</v>
      </c>
      <c r="D334" s="2" t="s">
        <v>275</v>
      </c>
      <c r="E334" s="22" t="s">
        <v>1247</v>
      </c>
      <c r="J334"/>
    </row>
    <row r="335" spans="1:10">
      <c r="A335" s="1" t="s">
        <v>1299</v>
      </c>
      <c r="B335" t="s">
        <v>1300</v>
      </c>
      <c r="C335" s="19">
        <v>110</v>
      </c>
      <c r="D335" s="2" t="s">
        <v>275</v>
      </c>
      <c r="E335" s="22" t="s">
        <v>1247</v>
      </c>
      <c r="J335"/>
    </row>
    <row r="336" spans="1:10">
      <c r="A336" s="1" t="s">
        <v>1301</v>
      </c>
      <c r="B336" t="s">
        <v>1302</v>
      </c>
      <c r="C336" s="19">
        <v>105</v>
      </c>
      <c r="D336" s="2" t="s">
        <v>275</v>
      </c>
      <c r="E336" s="22" t="s">
        <v>1303</v>
      </c>
      <c r="J336"/>
    </row>
    <row r="337" spans="1:10">
      <c r="A337" s="1" t="s">
        <v>1301</v>
      </c>
      <c r="B337" t="s">
        <v>1304</v>
      </c>
      <c r="C337" s="19">
        <v>105</v>
      </c>
      <c r="D337" s="2" t="s">
        <v>275</v>
      </c>
      <c r="E337" s="22" t="s">
        <v>1247</v>
      </c>
      <c r="J337"/>
    </row>
    <row r="338" spans="1:10">
      <c r="A338" s="1" t="s">
        <v>1305</v>
      </c>
      <c r="B338" t="s">
        <v>466</v>
      </c>
      <c r="C338" s="19">
        <v>100</v>
      </c>
      <c r="D338" s="2" t="s">
        <v>275</v>
      </c>
      <c r="E338" s="22" t="s">
        <v>1230</v>
      </c>
      <c r="J338"/>
    </row>
    <row r="339" spans="1:10">
      <c r="A339" s="1" t="s">
        <v>1306</v>
      </c>
      <c r="B339" t="s">
        <v>1307</v>
      </c>
      <c r="C339" s="19">
        <v>95</v>
      </c>
      <c r="D339" s="2" t="s">
        <v>275</v>
      </c>
      <c r="E339" s="22" t="s">
        <v>1247</v>
      </c>
      <c r="J339"/>
    </row>
    <row r="340" spans="1:10">
      <c r="A340" s="1" t="s">
        <v>1306</v>
      </c>
      <c r="B340" t="s">
        <v>1092</v>
      </c>
      <c r="C340" s="19">
        <v>95</v>
      </c>
      <c r="D340" s="2" t="s">
        <v>275</v>
      </c>
      <c r="E340" s="22" t="s">
        <v>1230</v>
      </c>
      <c r="J340"/>
    </row>
    <row r="341" spans="1:10">
      <c r="A341" s="1" t="s">
        <v>1308</v>
      </c>
      <c r="B341" t="s">
        <v>1309</v>
      </c>
      <c r="C341" s="19">
        <v>90</v>
      </c>
      <c r="D341" s="2" t="s">
        <v>275</v>
      </c>
      <c r="E341" s="22" t="s">
        <v>1247</v>
      </c>
      <c r="J341"/>
    </row>
    <row r="342" spans="1:10">
      <c r="B342" t="s">
        <v>475</v>
      </c>
      <c r="J342"/>
    </row>
    <row r="343" spans="1:10">
      <c r="A343" s="1" t="s">
        <v>80</v>
      </c>
      <c r="J343"/>
    </row>
    <row r="344" spans="1:10">
      <c r="A344" s="1" t="s">
        <v>81</v>
      </c>
    </row>
    <row r="345" spans="1:10">
      <c r="J345"/>
    </row>
    <row r="346" spans="1:10">
      <c r="A346" s="1" t="s">
        <v>39</v>
      </c>
    </row>
    <row r="348" spans="1:10">
      <c r="J348"/>
    </row>
    <row r="349" spans="1:10">
      <c r="A349" s="1" t="s">
        <v>82</v>
      </c>
      <c r="J349"/>
    </row>
    <row r="350" spans="1:10">
      <c r="A350" s="1" t="s">
        <v>83</v>
      </c>
    </row>
    <row r="351" spans="1:10">
      <c r="J351"/>
    </row>
    <row r="352" spans="1:10">
      <c r="A352" s="1" t="s">
        <v>84</v>
      </c>
    </row>
    <row r="353" spans="1:10">
      <c r="J353"/>
    </row>
    <row r="354" spans="1:10">
      <c r="A354" s="1" t="s">
        <v>550</v>
      </c>
      <c r="F354" t="s">
        <v>151</v>
      </c>
      <c r="J354"/>
    </row>
    <row r="355" spans="1:10">
      <c r="A355" s="1" t="s">
        <v>0</v>
      </c>
      <c r="C355" s="22" t="s">
        <v>549</v>
      </c>
      <c r="D355" s="7" t="s">
        <v>150</v>
      </c>
      <c r="E355" s="2">
        <f>SUM(C356:C390)/35</f>
        <v>33.027142857142849</v>
      </c>
      <c r="J355"/>
    </row>
    <row r="356" spans="1:10">
      <c r="A356" s="1">
        <v>1</v>
      </c>
      <c r="B356" s="18" t="s">
        <v>4</v>
      </c>
      <c r="C356" s="19">
        <v>45.35</v>
      </c>
      <c r="D356" t="s">
        <v>1177</v>
      </c>
      <c r="J356"/>
    </row>
    <row r="357" spans="1:10" s="18" customFormat="1">
      <c r="A357" s="1">
        <v>2</v>
      </c>
      <c r="B357" s="18" t="s">
        <v>213</v>
      </c>
      <c r="C357" s="19">
        <v>44.75</v>
      </c>
      <c r="D357" s="18" t="s">
        <v>1177</v>
      </c>
      <c r="E357" s="2"/>
    </row>
    <row r="358" spans="1:10">
      <c r="A358" s="20">
        <v>3</v>
      </c>
      <c r="B358" s="20" t="s">
        <v>124</v>
      </c>
      <c r="C358" s="19">
        <v>42.25</v>
      </c>
      <c r="D358" s="18" t="s">
        <v>985</v>
      </c>
      <c r="J358"/>
    </row>
    <row r="359" spans="1:10">
      <c r="A359" s="20">
        <v>4</v>
      </c>
      <c r="B359" s="18" t="s">
        <v>161</v>
      </c>
      <c r="C359" s="19">
        <v>42.15</v>
      </c>
      <c r="D359" s="18" t="s">
        <v>1177</v>
      </c>
      <c r="J359"/>
    </row>
    <row r="360" spans="1:10">
      <c r="A360" s="20">
        <v>5</v>
      </c>
      <c r="B360" s="20" t="s">
        <v>338</v>
      </c>
      <c r="C360" s="22">
        <v>41.6</v>
      </c>
      <c r="D360" s="18" t="s">
        <v>336</v>
      </c>
      <c r="J360"/>
    </row>
    <row r="361" spans="1:10">
      <c r="A361" s="20">
        <v>6</v>
      </c>
      <c r="B361" s="20" t="s">
        <v>213</v>
      </c>
      <c r="C361" s="19">
        <v>41.05</v>
      </c>
      <c r="D361" s="18" t="s">
        <v>985</v>
      </c>
      <c r="J361"/>
    </row>
    <row r="362" spans="1:10">
      <c r="A362" s="20">
        <v>7</v>
      </c>
      <c r="B362" s="18" t="s">
        <v>33</v>
      </c>
      <c r="C362" s="19">
        <v>40.15</v>
      </c>
      <c r="D362" s="18" t="s">
        <v>1177</v>
      </c>
      <c r="J362"/>
    </row>
    <row r="363" spans="1:10" s="18" customFormat="1">
      <c r="A363" s="20">
        <v>7</v>
      </c>
      <c r="B363" s="18" t="s">
        <v>340</v>
      </c>
      <c r="C363" s="19">
        <v>40.15</v>
      </c>
      <c r="D363" s="18" t="s">
        <v>1177</v>
      </c>
      <c r="E363" s="2"/>
    </row>
    <row r="364" spans="1:10" s="18" customFormat="1">
      <c r="A364" s="20">
        <v>9</v>
      </c>
      <c r="B364" s="18" t="s">
        <v>1024</v>
      </c>
      <c r="C364" s="19">
        <v>40.1</v>
      </c>
      <c r="D364" s="18" t="s">
        <v>1177</v>
      </c>
      <c r="E364" s="2"/>
    </row>
    <row r="365" spans="1:10" s="18" customFormat="1">
      <c r="A365" s="20">
        <v>10</v>
      </c>
      <c r="B365" s="20" t="s">
        <v>1</v>
      </c>
      <c r="C365" s="22">
        <v>40</v>
      </c>
      <c r="D365" s="18" t="s">
        <v>336</v>
      </c>
      <c r="E365" s="2"/>
    </row>
    <row r="366" spans="1:10" s="18" customFormat="1">
      <c r="A366" s="20">
        <v>11</v>
      </c>
      <c r="B366" s="20" t="s">
        <v>458</v>
      </c>
      <c r="C366" s="22">
        <v>39.15</v>
      </c>
      <c r="D366" s="18" t="s">
        <v>336</v>
      </c>
      <c r="E366" s="2"/>
    </row>
    <row r="367" spans="1:10" s="18" customFormat="1">
      <c r="A367" s="20">
        <v>12</v>
      </c>
      <c r="B367" s="18" t="s">
        <v>772</v>
      </c>
      <c r="C367" s="19">
        <v>38.299999999999997</v>
      </c>
      <c r="D367" s="18" t="s">
        <v>1177</v>
      </c>
      <c r="E367" s="2"/>
    </row>
    <row r="368" spans="1:10" s="18" customFormat="1">
      <c r="A368" s="20">
        <v>13</v>
      </c>
      <c r="B368" s="18" t="s">
        <v>1170</v>
      </c>
      <c r="C368" s="19">
        <v>37.299999999999997</v>
      </c>
      <c r="D368" s="18" t="s">
        <v>1177</v>
      </c>
      <c r="E368" s="2"/>
    </row>
    <row r="369" spans="1:10" s="18" customFormat="1">
      <c r="A369" s="20">
        <v>14</v>
      </c>
      <c r="B369" s="20" t="s">
        <v>3</v>
      </c>
      <c r="C369" s="22">
        <v>37.200000000000003</v>
      </c>
      <c r="D369" s="18" t="s">
        <v>336</v>
      </c>
      <c r="E369" s="2"/>
    </row>
    <row r="370" spans="1:10" s="18" customFormat="1">
      <c r="A370" s="20">
        <v>15</v>
      </c>
      <c r="B370" s="20" t="s">
        <v>142</v>
      </c>
      <c r="C370" s="22">
        <v>32.15</v>
      </c>
      <c r="D370" t="s">
        <v>350</v>
      </c>
      <c r="E370" s="2"/>
    </row>
    <row r="371" spans="1:10" s="18" customFormat="1">
      <c r="A371" s="20">
        <v>16</v>
      </c>
      <c r="B371" s="20" t="s">
        <v>293</v>
      </c>
      <c r="C371" s="22">
        <v>32.1</v>
      </c>
      <c r="D371" s="18" t="s">
        <v>336</v>
      </c>
      <c r="E371" s="2"/>
    </row>
    <row r="372" spans="1:10" s="18" customFormat="1">
      <c r="A372" s="20">
        <v>16</v>
      </c>
      <c r="B372" s="20" t="s">
        <v>146</v>
      </c>
      <c r="C372" s="22">
        <v>32.1</v>
      </c>
      <c r="D372" s="18" t="s">
        <v>336</v>
      </c>
      <c r="E372" s="2"/>
    </row>
    <row r="373" spans="1:10" s="18" customFormat="1">
      <c r="A373" s="20">
        <v>18</v>
      </c>
      <c r="B373" s="18" t="s">
        <v>1171</v>
      </c>
      <c r="C373" s="19">
        <v>31.5</v>
      </c>
      <c r="D373" t="s">
        <v>1177</v>
      </c>
      <c r="E373" s="2"/>
    </row>
    <row r="374" spans="1:10">
      <c r="A374" s="20">
        <v>19</v>
      </c>
      <c r="B374" s="20" t="s">
        <v>339</v>
      </c>
      <c r="C374" s="22">
        <v>30.8</v>
      </c>
      <c r="D374" s="18" t="s">
        <v>336</v>
      </c>
      <c r="J374"/>
    </row>
    <row r="375" spans="1:10">
      <c r="A375" s="20">
        <v>19</v>
      </c>
      <c r="B375" s="20" t="s">
        <v>342</v>
      </c>
      <c r="C375" s="22">
        <v>30.8</v>
      </c>
      <c r="D375" t="s">
        <v>336</v>
      </c>
      <c r="J375"/>
    </row>
    <row r="376" spans="1:10" s="18" customFormat="1">
      <c r="A376" s="20">
        <v>21</v>
      </c>
      <c r="B376" s="20" t="s">
        <v>10</v>
      </c>
      <c r="C376" s="19">
        <v>30.55</v>
      </c>
      <c r="D376" t="s">
        <v>985</v>
      </c>
      <c r="E376" s="2"/>
    </row>
    <row r="377" spans="1:10">
      <c r="A377" s="20">
        <v>22</v>
      </c>
      <c r="B377" s="20" t="s">
        <v>831</v>
      </c>
      <c r="C377" s="19">
        <v>30</v>
      </c>
      <c r="D377" t="s">
        <v>985</v>
      </c>
      <c r="J377"/>
    </row>
    <row r="378" spans="1:10">
      <c r="A378" s="20">
        <v>23</v>
      </c>
      <c r="B378" s="18" t="s">
        <v>1172</v>
      </c>
      <c r="C378" s="19">
        <v>30</v>
      </c>
      <c r="D378" t="s">
        <v>1184</v>
      </c>
      <c r="E378"/>
      <c r="J378"/>
    </row>
    <row r="379" spans="1:10">
      <c r="A379" s="20">
        <v>24</v>
      </c>
      <c r="B379" s="18" t="s">
        <v>597</v>
      </c>
      <c r="C379" s="19">
        <v>29.1</v>
      </c>
      <c r="D379" t="s">
        <v>1177</v>
      </c>
      <c r="J379"/>
    </row>
    <row r="380" spans="1:10">
      <c r="A380" s="20">
        <v>24</v>
      </c>
      <c r="B380" s="20" t="s">
        <v>249</v>
      </c>
      <c r="C380" s="22">
        <v>28.4</v>
      </c>
      <c r="D380" s="18" t="s">
        <v>336</v>
      </c>
      <c r="J380"/>
    </row>
    <row r="381" spans="1:10">
      <c r="A381" s="20">
        <v>26</v>
      </c>
      <c r="B381" s="20" t="s">
        <v>459</v>
      </c>
      <c r="C381" s="22">
        <v>28.4</v>
      </c>
      <c r="D381" t="s">
        <v>336</v>
      </c>
      <c r="J381"/>
    </row>
    <row r="382" spans="1:10" s="18" customFormat="1">
      <c r="A382" s="20">
        <v>27</v>
      </c>
      <c r="B382" s="18" t="s">
        <v>230</v>
      </c>
      <c r="C382" s="19">
        <v>28.2</v>
      </c>
      <c r="D382" t="s">
        <v>1177</v>
      </c>
      <c r="E382" s="2"/>
    </row>
    <row r="383" spans="1:10" s="18" customFormat="1">
      <c r="A383" s="20">
        <v>28</v>
      </c>
      <c r="B383" s="18" t="s">
        <v>247</v>
      </c>
      <c r="C383" s="19">
        <v>28.1</v>
      </c>
      <c r="D383" t="s">
        <v>1177</v>
      </c>
      <c r="E383" s="2"/>
    </row>
    <row r="384" spans="1:10" s="18" customFormat="1">
      <c r="A384" s="20">
        <v>29</v>
      </c>
      <c r="B384" s="18" t="s">
        <v>347</v>
      </c>
      <c r="C384" s="19">
        <v>27.55</v>
      </c>
      <c r="D384" s="18" t="s">
        <v>1177</v>
      </c>
      <c r="E384" s="2"/>
    </row>
    <row r="385" spans="1:10">
      <c r="A385" s="20">
        <v>30</v>
      </c>
      <c r="B385" s="20" t="s">
        <v>460</v>
      </c>
      <c r="C385" s="22">
        <v>25.6</v>
      </c>
      <c r="D385" s="18" t="s">
        <v>336</v>
      </c>
      <c r="J385"/>
    </row>
    <row r="386" spans="1:10">
      <c r="A386" s="20">
        <v>30</v>
      </c>
      <c r="B386" s="20" t="s">
        <v>345</v>
      </c>
      <c r="C386" s="22">
        <v>25.6</v>
      </c>
      <c r="D386" t="s">
        <v>336</v>
      </c>
      <c r="J386"/>
    </row>
    <row r="387" spans="1:10">
      <c r="A387" s="20">
        <v>32</v>
      </c>
      <c r="B387" s="20" t="s">
        <v>344</v>
      </c>
      <c r="C387" s="22">
        <v>23.3</v>
      </c>
      <c r="D387" t="s">
        <v>336</v>
      </c>
      <c r="J387"/>
    </row>
    <row r="388" spans="1:10">
      <c r="A388" s="20">
        <v>33</v>
      </c>
      <c r="B388" s="18" t="s">
        <v>1173</v>
      </c>
      <c r="C388" s="19">
        <v>23.2</v>
      </c>
      <c r="D388" t="s">
        <v>1177</v>
      </c>
      <c r="J388"/>
    </row>
    <row r="389" spans="1:10">
      <c r="A389" s="20">
        <v>34</v>
      </c>
      <c r="B389" s="18" t="s">
        <v>1174</v>
      </c>
      <c r="C389" s="19">
        <v>20.75</v>
      </c>
      <c r="D389" t="s">
        <v>1177</v>
      </c>
      <c r="J389"/>
    </row>
    <row r="390" spans="1:10">
      <c r="A390" s="20">
        <v>25</v>
      </c>
      <c r="B390" s="18" t="s">
        <v>1175</v>
      </c>
      <c r="C390" s="19">
        <v>18.25</v>
      </c>
      <c r="D390" t="s">
        <v>1177</v>
      </c>
      <c r="J390"/>
    </row>
    <row r="391" spans="1:10">
      <c r="B391" t="s">
        <v>475</v>
      </c>
      <c r="F391" t="s">
        <v>151</v>
      </c>
      <c r="J391"/>
    </row>
    <row r="392" spans="1:10">
      <c r="A392" s="1" t="s">
        <v>27</v>
      </c>
      <c r="D392" s="7" t="s">
        <v>150</v>
      </c>
      <c r="E392" s="2">
        <f>SUM(C393:C400)/8</f>
        <v>22.45</v>
      </c>
      <c r="J392"/>
    </row>
    <row r="393" spans="1:10">
      <c r="A393" s="1">
        <v>1</v>
      </c>
      <c r="B393" s="20" t="s">
        <v>20</v>
      </c>
      <c r="C393" s="19">
        <v>32.450000000000003</v>
      </c>
      <c r="D393" s="18" t="s">
        <v>985</v>
      </c>
    </row>
    <row r="394" spans="1:10">
      <c r="A394" s="1">
        <v>2</v>
      </c>
      <c r="B394" t="s">
        <v>269</v>
      </c>
      <c r="C394" s="22">
        <v>25.6</v>
      </c>
      <c r="D394" t="s">
        <v>336</v>
      </c>
    </row>
    <row r="395" spans="1:10">
      <c r="A395" s="1">
        <v>3</v>
      </c>
      <c r="B395" t="s">
        <v>21</v>
      </c>
      <c r="C395" s="22">
        <v>23.3</v>
      </c>
      <c r="D395" t="s">
        <v>336</v>
      </c>
    </row>
    <row r="396" spans="1:10">
      <c r="A396" s="1">
        <v>4</v>
      </c>
      <c r="B396" t="s">
        <v>352</v>
      </c>
      <c r="C396" s="22">
        <v>21.55</v>
      </c>
      <c r="D396" t="s">
        <v>350</v>
      </c>
    </row>
    <row r="397" spans="1:10">
      <c r="A397" s="1">
        <v>5</v>
      </c>
      <c r="B397" t="s">
        <v>244</v>
      </c>
      <c r="C397" s="22">
        <v>20.7</v>
      </c>
      <c r="D397" t="s">
        <v>336</v>
      </c>
    </row>
    <row r="398" spans="1:10">
      <c r="A398" s="1">
        <v>6</v>
      </c>
      <c r="B398" s="18" t="s">
        <v>271</v>
      </c>
      <c r="C398" s="19">
        <v>19.3</v>
      </c>
      <c r="D398" s="18" t="s">
        <v>1177</v>
      </c>
    </row>
    <row r="399" spans="1:10">
      <c r="A399" s="1">
        <v>7</v>
      </c>
      <c r="B399" t="s">
        <v>193</v>
      </c>
      <c r="C399" s="22">
        <v>18.45</v>
      </c>
      <c r="D399" t="s">
        <v>336</v>
      </c>
    </row>
    <row r="400" spans="1:10">
      <c r="A400" s="1">
        <v>8</v>
      </c>
      <c r="B400" s="18" t="s">
        <v>1176</v>
      </c>
      <c r="C400" s="19">
        <v>18.25</v>
      </c>
      <c r="D400" s="18" t="s">
        <v>1177</v>
      </c>
    </row>
    <row r="401" spans="1:13">
      <c r="B401" t="s">
        <v>475</v>
      </c>
    </row>
    <row r="402" spans="1:13">
      <c r="A402" s="1" t="s">
        <v>551</v>
      </c>
      <c r="C402" s="22" t="s">
        <v>549</v>
      </c>
    </row>
    <row r="403" spans="1:13" s="18" customFormat="1">
      <c r="A403" s="1" t="s">
        <v>553</v>
      </c>
      <c r="B403"/>
      <c r="C403" s="22" t="s">
        <v>552</v>
      </c>
      <c r="D403"/>
      <c r="E403" s="2"/>
      <c r="M403"/>
    </row>
    <row r="404" spans="1:13">
      <c r="A404" s="20"/>
      <c r="B404" s="18" t="s">
        <v>475</v>
      </c>
      <c r="D404" s="18"/>
    </row>
    <row r="405" spans="1:13">
      <c r="A405" s="1" t="s">
        <v>554</v>
      </c>
      <c r="C405" s="22" t="s">
        <v>549</v>
      </c>
      <c r="F405" s="18" t="s">
        <v>151</v>
      </c>
      <c r="H405" s="25"/>
      <c r="I405" s="25"/>
      <c r="J405" s="18"/>
      <c r="K405" s="19"/>
      <c r="M405" s="30"/>
    </row>
    <row r="406" spans="1:13" s="18" customFormat="1">
      <c r="A406" s="1" t="s">
        <v>0</v>
      </c>
      <c r="B406"/>
      <c r="C406" s="22"/>
      <c r="D406" s="19" t="s">
        <v>150</v>
      </c>
      <c r="E406" s="2">
        <f>SUM(C407:C455)/49</f>
        <v>17.23387755102042</v>
      </c>
      <c r="H406" s="25"/>
      <c r="L406"/>
      <c r="M406" s="32"/>
    </row>
    <row r="407" spans="1:13" s="18" customFormat="1">
      <c r="A407" s="29">
        <v>1</v>
      </c>
      <c r="B407" s="25" t="s">
        <v>4</v>
      </c>
      <c r="C407" s="30">
        <v>32.85</v>
      </c>
      <c r="D407" s="18" t="s">
        <v>985</v>
      </c>
      <c r="E407" s="2"/>
      <c r="H407" s="25"/>
      <c r="K407" s="29"/>
      <c r="L407" s="31"/>
      <c r="M407" s="32"/>
    </row>
    <row r="408" spans="1:13" s="18" customFormat="1">
      <c r="A408" s="29">
        <v>2</v>
      </c>
      <c r="B408" s="18" t="s">
        <v>213</v>
      </c>
      <c r="C408" s="19">
        <v>26.08</v>
      </c>
      <c r="D408" s="18" t="s">
        <v>985</v>
      </c>
      <c r="E408" s="2"/>
      <c r="H408" s="25"/>
      <c r="K408" s="29"/>
      <c r="L408" s="31"/>
      <c r="M408" s="32"/>
    </row>
    <row r="409" spans="1:13" s="18" customFormat="1">
      <c r="A409" s="29">
        <v>2</v>
      </c>
      <c r="B409" s="18" t="s">
        <v>124</v>
      </c>
      <c r="C409" s="19">
        <v>26.08</v>
      </c>
      <c r="D409" s="18" t="s">
        <v>985</v>
      </c>
      <c r="E409" s="2"/>
      <c r="H409" s="25"/>
      <c r="K409" s="25"/>
    </row>
    <row r="410" spans="1:13" s="18" customFormat="1">
      <c r="A410" s="29">
        <v>4</v>
      </c>
      <c r="B410" s="25" t="s">
        <v>161</v>
      </c>
      <c r="C410" s="30">
        <v>26</v>
      </c>
      <c r="D410" s="18" t="s">
        <v>985</v>
      </c>
      <c r="E410" s="2"/>
      <c r="H410" s="25"/>
      <c r="K410" s="25"/>
    </row>
    <row r="411" spans="1:13" s="18" customFormat="1">
      <c r="A411" s="29">
        <v>5</v>
      </c>
      <c r="B411" s="25" t="s">
        <v>680</v>
      </c>
      <c r="C411" s="30">
        <v>24.65</v>
      </c>
      <c r="D411" s="18" t="s">
        <v>694</v>
      </c>
      <c r="E411" s="2"/>
    </row>
    <row r="412" spans="1:13" s="18" customFormat="1">
      <c r="A412" s="29">
        <v>6</v>
      </c>
      <c r="B412" s="18" t="s">
        <v>12</v>
      </c>
      <c r="C412" s="19">
        <v>24.26</v>
      </c>
      <c r="D412" s="18" t="s">
        <v>985</v>
      </c>
      <c r="E412" s="2"/>
      <c r="H412" s="25"/>
      <c r="K412" s="25"/>
    </row>
    <row r="413" spans="1:13" s="18" customFormat="1">
      <c r="A413" s="29">
        <v>7</v>
      </c>
      <c r="B413" s="18" t="s">
        <v>3</v>
      </c>
      <c r="C413" s="19">
        <v>23.8</v>
      </c>
      <c r="D413" s="18" t="s">
        <v>823</v>
      </c>
      <c r="E413" s="2"/>
      <c r="H413" s="25"/>
      <c r="K413" s="25"/>
    </row>
    <row r="414" spans="1:13" s="18" customFormat="1">
      <c r="A414" s="29">
        <v>8</v>
      </c>
      <c r="B414" s="25" t="s">
        <v>347</v>
      </c>
      <c r="C414" s="30">
        <v>23.1</v>
      </c>
      <c r="D414" s="18" t="s">
        <v>986</v>
      </c>
      <c r="E414" s="25"/>
      <c r="H414" s="25"/>
      <c r="K414" s="25"/>
    </row>
    <row r="415" spans="1:13" s="18" customFormat="1">
      <c r="A415" s="29">
        <v>9</v>
      </c>
      <c r="B415" s="25" t="s">
        <v>681</v>
      </c>
      <c r="C415" s="30">
        <v>22.85</v>
      </c>
      <c r="D415" s="18" t="s">
        <v>694</v>
      </c>
      <c r="E415" s="2"/>
      <c r="H415" s="25"/>
      <c r="K415" s="25"/>
    </row>
    <row r="416" spans="1:13" s="18" customFormat="1">
      <c r="A416" s="29">
        <v>10</v>
      </c>
      <c r="B416" s="25" t="s">
        <v>33</v>
      </c>
      <c r="C416" s="30">
        <v>22.6</v>
      </c>
      <c r="D416" s="18" t="s">
        <v>985</v>
      </c>
      <c r="E416" s="2"/>
      <c r="H416" s="25"/>
      <c r="K416" s="25"/>
    </row>
    <row r="417" spans="1:11" s="18" customFormat="1">
      <c r="A417" s="29">
        <v>11</v>
      </c>
      <c r="B417" s="25" t="s">
        <v>205</v>
      </c>
      <c r="C417" s="30">
        <v>20.2</v>
      </c>
      <c r="D417" s="18" t="s">
        <v>956</v>
      </c>
      <c r="E417" s="2"/>
      <c r="H417" s="25"/>
      <c r="K417" s="25"/>
    </row>
    <row r="418" spans="1:11" s="18" customFormat="1">
      <c r="A418" s="29">
        <v>12</v>
      </c>
      <c r="B418" s="25" t="s">
        <v>725</v>
      </c>
      <c r="C418" s="30">
        <v>20.05</v>
      </c>
      <c r="D418" s="18" t="s">
        <v>694</v>
      </c>
      <c r="E418" s="2"/>
      <c r="H418" s="25"/>
      <c r="I418" s="25"/>
      <c r="J418" s="25"/>
      <c r="K418" s="25"/>
    </row>
    <row r="419" spans="1:11" s="18" customFormat="1">
      <c r="A419" s="29">
        <v>12</v>
      </c>
      <c r="B419" s="18" t="s">
        <v>32</v>
      </c>
      <c r="C419" s="19">
        <v>20.05</v>
      </c>
      <c r="D419" s="18" t="s">
        <v>823</v>
      </c>
      <c r="E419" s="2"/>
      <c r="H419" s="25"/>
      <c r="K419" s="25"/>
    </row>
    <row r="420" spans="1:11" s="18" customFormat="1">
      <c r="A420" s="29">
        <v>14</v>
      </c>
      <c r="B420" s="25" t="s">
        <v>726</v>
      </c>
      <c r="C420" s="30">
        <v>19.850000000000001</v>
      </c>
      <c r="D420" s="18" t="s">
        <v>694</v>
      </c>
      <c r="E420" s="2"/>
      <c r="H420" s="25"/>
      <c r="K420" s="25"/>
    </row>
    <row r="421" spans="1:11" s="18" customFormat="1">
      <c r="A421" s="29">
        <v>15</v>
      </c>
      <c r="B421" s="18" t="s">
        <v>831</v>
      </c>
      <c r="C421" s="19">
        <v>19.45</v>
      </c>
      <c r="D421" s="18" t="s">
        <v>985</v>
      </c>
      <c r="E421" s="2"/>
      <c r="H421" s="25"/>
      <c r="K421" s="25"/>
    </row>
    <row r="422" spans="1:11" s="18" customFormat="1">
      <c r="A422" s="29">
        <v>16</v>
      </c>
      <c r="B422" s="18" t="s">
        <v>984</v>
      </c>
      <c r="C422" s="19">
        <v>19.18</v>
      </c>
      <c r="D422" s="18" t="s">
        <v>985</v>
      </c>
      <c r="E422" s="2"/>
      <c r="H422" s="25"/>
      <c r="K422" s="25"/>
    </row>
    <row r="423" spans="1:11" s="18" customFormat="1">
      <c r="A423" s="29">
        <v>17</v>
      </c>
      <c r="B423" s="25" t="s">
        <v>285</v>
      </c>
      <c r="C423" s="30">
        <v>18.45</v>
      </c>
      <c r="D423" s="18" t="s">
        <v>956</v>
      </c>
      <c r="E423" s="2"/>
      <c r="H423" s="25"/>
      <c r="K423" s="25"/>
    </row>
    <row r="424" spans="1:11" s="18" customFormat="1">
      <c r="A424" s="29">
        <v>18</v>
      </c>
      <c r="B424" s="18" t="s">
        <v>10</v>
      </c>
      <c r="C424" s="19">
        <v>18.100000000000001</v>
      </c>
      <c r="D424" s="18" t="s">
        <v>985</v>
      </c>
      <c r="E424" s="2"/>
      <c r="H424" s="25"/>
      <c r="K424" s="25"/>
    </row>
    <row r="425" spans="1:11" s="18" customFormat="1">
      <c r="A425" s="29">
        <v>19</v>
      </c>
      <c r="B425" s="18" t="s">
        <v>811</v>
      </c>
      <c r="C425" s="19">
        <v>17.899999999999999</v>
      </c>
      <c r="D425" s="18" t="s">
        <v>823</v>
      </c>
      <c r="E425" s="2"/>
      <c r="H425" s="25"/>
      <c r="K425" s="25"/>
    </row>
    <row r="426" spans="1:11" s="18" customFormat="1">
      <c r="A426" s="29">
        <v>20</v>
      </c>
      <c r="B426" s="18" t="s">
        <v>594</v>
      </c>
      <c r="C426" s="19">
        <v>17.7</v>
      </c>
      <c r="D426" s="18" t="s">
        <v>823</v>
      </c>
      <c r="E426" s="2"/>
      <c r="H426" s="25"/>
      <c r="K426" s="25"/>
    </row>
    <row r="427" spans="1:11" s="18" customFormat="1">
      <c r="A427" s="29">
        <v>21</v>
      </c>
      <c r="B427" s="25" t="s">
        <v>742</v>
      </c>
      <c r="C427" s="30">
        <v>17.600000000000001</v>
      </c>
      <c r="D427" s="18" t="s">
        <v>694</v>
      </c>
      <c r="E427" s="2"/>
      <c r="H427" s="25"/>
      <c r="K427" s="25"/>
    </row>
    <row r="428" spans="1:11" s="18" customFormat="1">
      <c r="A428" s="29">
        <v>22</v>
      </c>
      <c r="B428" s="18" t="s">
        <v>813</v>
      </c>
      <c r="C428" s="19">
        <v>17.2</v>
      </c>
      <c r="D428" s="18" t="s">
        <v>823</v>
      </c>
      <c r="E428" s="2"/>
      <c r="H428" s="25"/>
      <c r="I428" s="25"/>
      <c r="J428" s="30"/>
      <c r="K428" s="25"/>
    </row>
    <row r="429" spans="1:11" s="18" customFormat="1">
      <c r="A429" s="29">
        <v>22</v>
      </c>
      <c r="B429" s="25" t="s">
        <v>594</v>
      </c>
      <c r="C429" s="30">
        <v>17.2</v>
      </c>
      <c r="D429" s="18" t="s">
        <v>956</v>
      </c>
      <c r="E429" s="2"/>
      <c r="H429" s="25"/>
      <c r="I429" s="25"/>
      <c r="J429" s="30"/>
      <c r="K429" s="25"/>
    </row>
    <row r="430" spans="1:11" s="18" customFormat="1">
      <c r="A430" s="29">
        <v>22</v>
      </c>
      <c r="B430" s="25" t="s">
        <v>340</v>
      </c>
      <c r="C430" s="30">
        <v>17.2</v>
      </c>
      <c r="D430" s="18" t="s">
        <v>956</v>
      </c>
      <c r="E430" s="2"/>
      <c r="H430" s="25"/>
      <c r="I430" s="25"/>
      <c r="J430" s="30"/>
      <c r="K430" s="25"/>
    </row>
    <row r="431" spans="1:11" s="18" customFormat="1">
      <c r="A431" s="29">
        <v>22</v>
      </c>
      <c r="B431" s="25" t="s">
        <v>953</v>
      </c>
      <c r="C431" s="30">
        <v>17.2</v>
      </c>
      <c r="D431" s="18" t="s">
        <v>956</v>
      </c>
      <c r="E431" s="2"/>
      <c r="H431" s="25"/>
      <c r="I431" s="25"/>
      <c r="J431" s="30"/>
      <c r="K431" s="25"/>
    </row>
    <row r="432" spans="1:11" s="18" customFormat="1">
      <c r="A432" s="29">
        <v>26</v>
      </c>
      <c r="B432" s="18" t="s">
        <v>816</v>
      </c>
      <c r="C432" s="19">
        <v>16.7</v>
      </c>
      <c r="D432" s="18" t="s">
        <v>823</v>
      </c>
      <c r="E432" s="2"/>
      <c r="H432" s="25"/>
      <c r="K432" s="25"/>
    </row>
    <row r="433" spans="1:11" s="18" customFormat="1">
      <c r="A433" s="29">
        <v>27</v>
      </c>
      <c r="B433" s="25" t="s">
        <v>749</v>
      </c>
      <c r="C433" s="30">
        <v>16.2</v>
      </c>
      <c r="D433" s="18" t="s">
        <v>956</v>
      </c>
      <c r="E433" s="2"/>
      <c r="H433" s="25"/>
      <c r="K433" s="25"/>
    </row>
    <row r="434" spans="1:11" s="18" customFormat="1">
      <c r="A434" s="29">
        <v>27</v>
      </c>
      <c r="B434" s="25" t="s">
        <v>961</v>
      </c>
      <c r="C434" s="30">
        <v>16.2</v>
      </c>
      <c r="D434" s="18" t="s">
        <v>956</v>
      </c>
      <c r="E434" s="2"/>
      <c r="H434" s="25"/>
      <c r="K434" s="25"/>
    </row>
    <row r="435" spans="1:11" s="18" customFormat="1">
      <c r="A435" s="29">
        <v>29</v>
      </c>
      <c r="B435" s="18" t="s">
        <v>817</v>
      </c>
      <c r="C435" s="19">
        <v>16.100000000000001</v>
      </c>
      <c r="D435" s="18" t="s">
        <v>823</v>
      </c>
      <c r="E435" s="2"/>
      <c r="H435" s="25"/>
      <c r="I435" s="25"/>
      <c r="J435" s="25"/>
      <c r="K435" s="25"/>
    </row>
    <row r="436" spans="1:11" s="18" customFormat="1">
      <c r="A436" s="29">
        <v>30</v>
      </c>
      <c r="B436" s="25" t="s">
        <v>688</v>
      </c>
      <c r="C436" s="30">
        <v>16</v>
      </c>
      <c r="D436" s="18" t="s">
        <v>694</v>
      </c>
      <c r="E436" s="2"/>
      <c r="H436" s="25"/>
      <c r="I436" s="25"/>
      <c r="J436" s="25"/>
      <c r="K436" s="25"/>
    </row>
    <row r="437" spans="1:11" s="18" customFormat="1">
      <c r="A437" s="29">
        <v>31</v>
      </c>
      <c r="B437" s="25" t="s">
        <v>951</v>
      </c>
      <c r="C437" s="30">
        <v>15.5</v>
      </c>
      <c r="D437" s="18" t="s">
        <v>956</v>
      </c>
      <c r="E437" s="2"/>
    </row>
    <row r="438" spans="1:11">
      <c r="A438" s="29">
        <v>32</v>
      </c>
      <c r="B438" s="18" t="s">
        <v>819</v>
      </c>
      <c r="C438" s="19">
        <v>15.1</v>
      </c>
      <c r="D438" s="18" t="s">
        <v>823</v>
      </c>
    </row>
    <row r="439" spans="1:11" s="18" customFormat="1">
      <c r="A439" s="29">
        <v>32</v>
      </c>
      <c r="B439" s="18" t="s">
        <v>826</v>
      </c>
      <c r="C439" s="19">
        <v>15.1</v>
      </c>
      <c r="D439" s="18" t="s">
        <v>823</v>
      </c>
      <c r="E439" s="2"/>
    </row>
    <row r="440" spans="1:11" s="18" customFormat="1">
      <c r="A440" s="29">
        <v>34</v>
      </c>
      <c r="B440" s="25" t="s">
        <v>732</v>
      </c>
      <c r="C440" s="30">
        <v>14.75</v>
      </c>
      <c r="D440" s="18" t="s">
        <v>694</v>
      </c>
      <c r="E440" s="2"/>
    </row>
    <row r="441" spans="1:11" s="18" customFormat="1">
      <c r="A441" s="29">
        <v>35</v>
      </c>
      <c r="B441" s="18" t="s">
        <v>815</v>
      </c>
      <c r="C441" s="19">
        <v>14.45</v>
      </c>
      <c r="D441" s="18" t="s">
        <v>823</v>
      </c>
      <c r="E441" s="2"/>
    </row>
    <row r="442" spans="1:11" s="18" customFormat="1">
      <c r="A442" s="29">
        <v>36</v>
      </c>
      <c r="B442" s="25" t="s">
        <v>327</v>
      </c>
      <c r="C442" s="30">
        <v>14.2</v>
      </c>
      <c r="D442" s="18" t="s">
        <v>956</v>
      </c>
      <c r="E442" s="2"/>
    </row>
    <row r="443" spans="1:11" s="18" customFormat="1">
      <c r="A443" s="29">
        <v>37</v>
      </c>
      <c r="B443" s="25" t="s">
        <v>952</v>
      </c>
      <c r="C443" s="30">
        <v>14.15</v>
      </c>
      <c r="D443" s="18" t="s">
        <v>956</v>
      </c>
      <c r="E443" s="2"/>
    </row>
    <row r="444" spans="1:11" s="18" customFormat="1">
      <c r="A444" s="29">
        <v>38</v>
      </c>
      <c r="B444" s="25" t="s">
        <v>247</v>
      </c>
      <c r="C444" s="30">
        <v>13.22</v>
      </c>
      <c r="D444" s="18" t="s">
        <v>956</v>
      </c>
      <c r="E444" s="2"/>
    </row>
    <row r="445" spans="1:11" s="18" customFormat="1">
      <c r="A445" s="29">
        <v>39</v>
      </c>
      <c r="B445" s="25" t="s">
        <v>977</v>
      </c>
      <c r="C445" s="30">
        <v>12.72</v>
      </c>
      <c r="D445" s="18" t="s">
        <v>956</v>
      </c>
      <c r="E445" s="2"/>
    </row>
    <row r="446" spans="1:11" s="18" customFormat="1">
      <c r="A446" s="29">
        <v>40</v>
      </c>
      <c r="B446" s="18" t="s">
        <v>829</v>
      </c>
      <c r="C446" s="19">
        <v>12.7</v>
      </c>
      <c r="D446" s="18" t="s">
        <v>823</v>
      </c>
      <c r="E446" s="2"/>
    </row>
    <row r="447" spans="1:11" s="18" customFormat="1">
      <c r="A447" s="29">
        <v>41</v>
      </c>
      <c r="B447" s="25" t="s">
        <v>731</v>
      </c>
      <c r="C447" s="30">
        <v>12.15</v>
      </c>
      <c r="D447" s="18" t="s">
        <v>694</v>
      </c>
      <c r="E447" s="2"/>
    </row>
    <row r="448" spans="1:11" s="18" customFormat="1">
      <c r="A448" s="29">
        <v>42</v>
      </c>
      <c r="B448" s="25" t="s">
        <v>735</v>
      </c>
      <c r="C448" s="30">
        <v>12.1</v>
      </c>
      <c r="D448" s="18" t="s">
        <v>694</v>
      </c>
      <c r="E448" s="2"/>
    </row>
    <row r="449" spans="1:6" s="18" customFormat="1">
      <c r="A449" s="29">
        <v>42</v>
      </c>
      <c r="B449" s="25" t="s">
        <v>743</v>
      </c>
      <c r="C449" s="30">
        <v>12.1</v>
      </c>
      <c r="D449" s="18" t="s">
        <v>694</v>
      </c>
      <c r="E449" s="2"/>
    </row>
    <row r="450" spans="1:6" s="18" customFormat="1">
      <c r="A450" s="29">
        <v>44</v>
      </c>
      <c r="B450" s="18" t="s">
        <v>830</v>
      </c>
      <c r="C450" s="19">
        <v>11.46</v>
      </c>
      <c r="D450" s="18" t="s">
        <v>823</v>
      </c>
      <c r="E450" s="2"/>
    </row>
    <row r="451" spans="1:6" s="18" customFormat="1">
      <c r="A451" s="29">
        <v>45</v>
      </c>
      <c r="B451" s="25" t="s">
        <v>687</v>
      </c>
      <c r="C451" s="30">
        <v>10.1</v>
      </c>
      <c r="D451" s="18" t="s">
        <v>694</v>
      </c>
      <c r="E451" s="2"/>
    </row>
    <row r="452" spans="1:6" s="18" customFormat="1">
      <c r="A452" s="29">
        <v>45</v>
      </c>
      <c r="B452" s="25" t="s">
        <v>969</v>
      </c>
      <c r="C452" s="30">
        <v>10.1</v>
      </c>
      <c r="D452" s="18" t="s">
        <v>956</v>
      </c>
    </row>
    <row r="453" spans="1:6" s="18" customFormat="1">
      <c r="A453" s="29">
        <v>47</v>
      </c>
      <c r="B453" s="25" t="s">
        <v>713</v>
      </c>
      <c r="C453" s="30">
        <v>9.36</v>
      </c>
      <c r="D453" s="18" t="s">
        <v>694</v>
      </c>
      <c r="E453" s="2"/>
    </row>
    <row r="454" spans="1:6" s="18" customFormat="1">
      <c r="A454" s="29">
        <v>48</v>
      </c>
      <c r="B454" s="18" t="s">
        <v>536</v>
      </c>
      <c r="C454" s="19">
        <v>8.4600000000000009</v>
      </c>
      <c r="D454" s="18" t="s">
        <v>823</v>
      </c>
      <c r="E454" s="2"/>
    </row>
    <row r="455" spans="1:6" s="18" customFormat="1">
      <c r="A455" s="29">
        <v>49</v>
      </c>
      <c r="B455" s="18" t="s">
        <v>822</v>
      </c>
      <c r="C455" s="19">
        <v>5.94</v>
      </c>
      <c r="D455" s="18" t="s">
        <v>823</v>
      </c>
      <c r="E455" s="2"/>
    </row>
    <row r="456" spans="1:6" s="18" customFormat="1">
      <c r="A456" s="20"/>
      <c r="B456" s="18" t="s">
        <v>475</v>
      </c>
      <c r="C456" s="30"/>
      <c r="E456" s="2"/>
      <c r="F456" s="18" t="s">
        <v>151</v>
      </c>
    </row>
    <row r="457" spans="1:6" s="18" customFormat="1">
      <c r="A457" s="29" t="s">
        <v>27</v>
      </c>
      <c r="B457" s="25"/>
      <c r="C457" s="30"/>
      <c r="D457" s="19" t="s">
        <v>150</v>
      </c>
      <c r="E457" s="2">
        <f>SUM(C458:C466)/9</f>
        <v>12.327777777777776</v>
      </c>
    </row>
    <row r="458" spans="1:6" s="18" customFormat="1">
      <c r="A458" s="29">
        <v>1</v>
      </c>
      <c r="B458" s="25" t="s">
        <v>20</v>
      </c>
      <c r="C458" s="30">
        <v>20.2</v>
      </c>
      <c r="D458" s="18" t="s">
        <v>956</v>
      </c>
      <c r="E458" s="2"/>
    </row>
    <row r="459" spans="1:6" s="18" customFormat="1">
      <c r="A459" s="29">
        <v>2</v>
      </c>
      <c r="B459" s="25" t="s">
        <v>738</v>
      </c>
      <c r="C459" s="30">
        <v>14.15</v>
      </c>
      <c r="D459" s="18" t="s">
        <v>694</v>
      </c>
      <c r="E459" s="2"/>
    </row>
    <row r="460" spans="1:6" s="18" customFormat="1">
      <c r="A460" s="29">
        <v>3</v>
      </c>
      <c r="B460" s="18" t="s">
        <v>22</v>
      </c>
      <c r="C460" s="19">
        <v>12.7</v>
      </c>
      <c r="D460" s="18" t="s">
        <v>823</v>
      </c>
      <c r="E460" s="2"/>
    </row>
    <row r="461" spans="1:6" s="18" customFormat="1">
      <c r="A461" s="29">
        <v>4</v>
      </c>
      <c r="B461" s="25" t="s">
        <v>739</v>
      </c>
      <c r="C461" s="30">
        <v>12.1</v>
      </c>
      <c r="D461" s="18" t="s">
        <v>694</v>
      </c>
      <c r="E461" s="2"/>
    </row>
    <row r="462" spans="1:6" s="18" customFormat="1">
      <c r="A462" s="29">
        <v>5</v>
      </c>
      <c r="B462" s="18" t="s">
        <v>821</v>
      </c>
      <c r="C462" s="19">
        <v>11.46</v>
      </c>
      <c r="D462" s="18" t="s">
        <v>823</v>
      </c>
      <c r="E462" s="2"/>
    </row>
    <row r="463" spans="1:6" s="18" customFormat="1">
      <c r="A463" s="29">
        <v>6</v>
      </c>
      <c r="B463" s="25" t="s">
        <v>740</v>
      </c>
      <c r="C463" s="30">
        <v>11.1</v>
      </c>
      <c r="D463" s="18" t="s">
        <v>694</v>
      </c>
      <c r="E463" s="2"/>
    </row>
    <row r="464" spans="1:6" s="18" customFormat="1">
      <c r="A464" s="29">
        <v>7</v>
      </c>
      <c r="B464" s="25" t="s">
        <v>741</v>
      </c>
      <c r="C464" s="30">
        <v>10.1</v>
      </c>
      <c r="D464" s="18" t="s">
        <v>694</v>
      </c>
      <c r="E464" s="2"/>
    </row>
    <row r="465" spans="1:15" s="18" customFormat="1">
      <c r="A465" s="29">
        <v>8</v>
      </c>
      <c r="B465" s="25" t="s">
        <v>760</v>
      </c>
      <c r="C465" s="30">
        <v>9.82</v>
      </c>
      <c r="D465" s="18" t="s">
        <v>956</v>
      </c>
      <c r="E465" s="2"/>
      <c r="O465"/>
    </row>
    <row r="466" spans="1:15" s="18" customFormat="1">
      <c r="A466" s="29">
        <v>9</v>
      </c>
      <c r="B466" s="25" t="s">
        <v>744</v>
      </c>
      <c r="C466" s="30">
        <v>9.32</v>
      </c>
      <c r="D466" s="18" t="s">
        <v>694</v>
      </c>
      <c r="E466" s="2"/>
      <c r="H466" s="8"/>
      <c r="I466" s="8"/>
      <c r="J466" s="8"/>
      <c r="K466" s="8"/>
      <c r="L466" s="8"/>
      <c r="M466" s="8"/>
      <c r="N466" s="8"/>
    </row>
    <row r="467" spans="1:15" s="18" customFormat="1">
      <c r="A467" s="29"/>
      <c r="B467" s="25"/>
      <c r="C467" s="30"/>
      <c r="E467" s="2"/>
      <c r="H467" s="8"/>
      <c r="I467" s="8"/>
      <c r="J467" s="8"/>
      <c r="K467" s="8"/>
      <c r="L467" s="8"/>
      <c r="M467" s="8"/>
      <c r="N467" s="8"/>
    </row>
    <row r="468" spans="1:15" s="18" customFormat="1">
      <c r="A468" s="29" t="s">
        <v>1446</v>
      </c>
      <c r="B468" s="25"/>
      <c r="C468" s="30"/>
      <c r="E468" s="2"/>
      <c r="H468" s="8"/>
      <c r="I468" s="8"/>
      <c r="J468" s="8"/>
      <c r="K468" s="8"/>
      <c r="L468" s="8"/>
      <c r="M468" s="8"/>
      <c r="N468" s="8"/>
    </row>
    <row r="469" spans="1:15" s="18" customFormat="1">
      <c r="A469" s="20"/>
      <c r="B469" s="18" t="s">
        <v>475</v>
      </c>
      <c r="C469" s="30"/>
      <c r="E469" s="2"/>
      <c r="H469" s="8"/>
      <c r="I469" s="8"/>
      <c r="J469" s="8"/>
      <c r="K469" s="8"/>
      <c r="L469" s="8"/>
      <c r="M469" s="8"/>
      <c r="N469" s="8"/>
    </row>
    <row r="470" spans="1:15" s="18" customFormat="1">
      <c r="A470" s="29" t="s">
        <v>27</v>
      </c>
      <c r="B470" s="25"/>
      <c r="C470" s="30" t="s">
        <v>298</v>
      </c>
      <c r="E470" s="2"/>
      <c r="F470" s="8"/>
      <c r="H470" s="8"/>
      <c r="I470" s="8"/>
      <c r="J470" s="8"/>
      <c r="K470" s="8"/>
      <c r="L470" s="8"/>
      <c r="M470" s="8"/>
      <c r="N470" s="8"/>
    </row>
    <row r="471" spans="1:15" s="18" customFormat="1">
      <c r="A471" s="29">
        <v>1</v>
      </c>
      <c r="B471" s="8" t="s">
        <v>1224</v>
      </c>
      <c r="C471" s="65">
        <v>6</v>
      </c>
      <c r="D471" s="8" t="s">
        <v>1445</v>
      </c>
      <c r="E471" s="8" t="s">
        <v>1206</v>
      </c>
      <c r="F471" s="8"/>
      <c r="H471" s="8"/>
      <c r="I471" s="8"/>
      <c r="J471" s="8"/>
      <c r="K471" s="8"/>
      <c r="L471" s="8"/>
      <c r="M471" s="8"/>
      <c r="N471" s="8"/>
    </row>
    <row r="472" spans="1:15" s="18" customFormat="1">
      <c r="A472" s="29"/>
      <c r="B472" s="8"/>
      <c r="C472" s="65"/>
      <c r="D472" s="8"/>
      <c r="E472" s="8"/>
      <c r="F472" s="8"/>
      <c r="H472" s="8"/>
      <c r="I472" s="8"/>
      <c r="J472" s="8"/>
      <c r="K472" s="8"/>
      <c r="L472" s="8"/>
      <c r="M472" s="8"/>
      <c r="N472" s="8"/>
    </row>
    <row r="473" spans="1:15" s="18" customFormat="1">
      <c r="A473" s="29" t="s">
        <v>1458</v>
      </c>
      <c r="B473" s="8"/>
      <c r="C473" s="65"/>
      <c r="D473" s="8"/>
      <c r="E473" s="8"/>
      <c r="F473" s="8"/>
      <c r="H473" s="8"/>
      <c r="I473" s="8"/>
      <c r="J473" s="8"/>
      <c r="K473" s="8"/>
      <c r="L473" s="8"/>
      <c r="M473" s="8"/>
      <c r="N473" s="8"/>
    </row>
    <row r="474" spans="1:15" s="18" customFormat="1">
      <c r="A474" s="29" t="s">
        <v>0</v>
      </c>
      <c r="B474" s="8"/>
      <c r="C474" s="65">
        <v>31</v>
      </c>
      <c r="D474" s="8"/>
      <c r="E474" s="8"/>
      <c r="F474" s="8"/>
      <c r="H474" s="8"/>
      <c r="I474" s="8"/>
      <c r="J474" s="8"/>
      <c r="K474" s="8"/>
      <c r="L474" s="8"/>
      <c r="M474" s="8"/>
      <c r="N474" s="8"/>
    </row>
    <row r="475" spans="1:15" s="18" customFormat="1">
      <c r="A475" s="29">
        <v>1</v>
      </c>
      <c r="B475" s="78" t="s">
        <v>1137</v>
      </c>
      <c r="C475" s="65">
        <v>6</v>
      </c>
      <c r="D475" s="8" t="s">
        <v>1459</v>
      </c>
      <c r="E475" s="8" t="s">
        <v>1212</v>
      </c>
      <c r="F475" s="8"/>
      <c r="H475" s="8"/>
      <c r="I475" s="8"/>
      <c r="J475" s="8"/>
      <c r="K475" s="8"/>
      <c r="L475" s="8"/>
      <c r="M475" s="8"/>
      <c r="N475" s="8"/>
    </row>
    <row r="476" spans="1:15" s="18" customFormat="1">
      <c r="A476" s="29"/>
      <c r="B476" s="18" t="s">
        <v>475</v>
      </c>
      <c r="C476" s="65"/>
      <c r="D476" s="8"/>
      <c r="E476" s="8"/>
      <c r="H476" s="8"/>
      <c r="I476" s="8"/>
      <c r="J476" s="8"/>
      <c r="K476" s="8"/>
      <c r="L476" s="8"/>
      <c r="M476" s="8"/>
      <c r="N476" s="8"/>
    </row>
    <row r="477" spans="1:15" s="18" customFormat="1">
      <c r="A477" s="29" t="s">
        <v>27</v>
      </c>
      <c r="B477" s="25"/>
      <c r="C477" s="30" t="s">
        <v>313</v>
      </c>
      <c r="E477" s="2"/>
      <c r="H477" s="8"/>
      <c r="I477" s="8"/>
      <c r="J477" s="8"/>
      <c r="K477" s="8"/>
      <c r="L477" s="8"/>
      <c r="M477" s="8"/>
      <c r="N477" s="8"/>
    </row>
    <row r="478" spans="1:15">
      <c r="A478" s="29">
        <v>1</v>
      </c>
      <c r="B478" s="78" t="s">
        <v>1224</v>
      </c>
      <c r="C478" s="30">
        <v>20</v>
      </c>
      <c r="D478" s="8" t="s">
        <v>1459</v>
      </c>
      <c r="E478" s="2" t="s">
        <v>1206</v>
      </c>
    </row>
    <row r="479" spans="1:15">
      <c r="B479" t="s">
        <v>475</v>
      </c>
    </row>
    <row r="480" spans="1:15">
      <c r="A480" s="1" t="s">
        <v>556</v>
      </c>
      <c r="C480" s="22" t="s">
        <v>555</v>
      </c>
      <c r="F480" t="s">
        <v>151</v>
      </c>
    </row>
    <row r="481" spans="1:10" s="18" customFormat="1">
      <c r="A481" s="1" t="s">
        <v>0</v>
      </c>
      <c r="B481"/>
      <c r="C481" s="22"/>
      <c r="D481" s="7" t="s">
        <v>150</v>
      </c>
      <c r="E481" s="2">
        <f>SUM(C482:C498)/17</f>
        <v>28.411764705882351</v>
      </c>
      <c r="J481" s="19"/>
    </row>
    <row r="482" spans="1:10">
      <c r="A482" s="20">
        <v>1</v>
      </c>
      <c r="B482" s="18" t="s">
        <v>898</v>
      </c>
      <c r="C482" s="22">
        <v>46.45</v>
      </c>
      <c r="D482" s="20" t="s">
        <v>891</v>
      </c>
    </row>
    <row r="483" spans="1:10">
      <c r="A483" s="1">
        <v>2</v>
      </c>
      <c r="B483" t="s">
        <v>4</v>
      </c>
      <c r="C483" s="24">
        <v>44.25</v>
      </c>
      <c r="D483" t="s">
        <v>275</v>
      </c>
    </row>
    <row r="484" spans="1:10">
      <c r="A484" s="20">
        <v>3</v>
      </c>
      <c r="B484" t="s">
        <v>161</v>
      </c>
      <c r="C484" s="24">
        <v>37.5</v>
      </c>
      <c r="D484" t="s">
        <v>275</v>
      </c>
    </row>
    <row r="485" spans="1:10">
      <c r="A485" s="20">
        <v>4</v>
      </c>
      <c r="B485" t="s">
        <v>33</v>
      </c>
      <c r="C485" s="24">
        <v>30</v>
      </c>
      <c r="D485" t="s">
        <v>275</v>
      </c>
      <c r="J485"/>
    </row>
    <row r="486" spans="1:10">
      <c r="A486" s="20">
        <v>5</v>
      </c>
      <c r="B486" t="s">
        <v>142</v>
      </c>
      <c r="C486" s="24">
        <v>29.15</v>
      </c>
      <c r="D486" t="s">
        <v>457</v>
      </c>
      <c r="J486"/>
    </row>
    <row r="487" spans="1:10">
      <c r="A487" s="20">
        <v>6</v>
      </c>
      <c r="B487" t="s">
        <v>124</v>
      </c>
      <c r="C487" s="24">
        <v>28.9</v>
      </c>
      <c r="D487" t="s">
        <v>457</v>
      </c>
      <c r="J487"/>
    </row>
    <row r="488" spans="1:10">
      <c r="A488" s="20">
        <v>7</v>
      </c>
      <c r="B488" t="s">
        <v>347</v>
      </c>
      <c r="C488" s="24">
        <v>28</v>
      </c>
      <c r="D488" t="s">
        <v>275</v>
      </c>
      <c r="J488"/>
    </row>
    <row r="489" spans="1:10">
      <c r="A489" s="20">
        <v>8</v>
      </c>
      <c r="B489" t="s">
        <v>286</v>
      </c>
      <c r="C489" s="24">
        <v>26.75</v>
      </c>
      <c r="D489" t="s">
        <v>275</v>
      </c>
      <c r="J489"/>
    </row>
    <row r="490" spans="1:10">
      <c r="A490" s="20">
        <v>9</v>
      </c>
      <c r="B490" t="s">
        <v>145</v>
      </c>
      <c r="C490" s="24">
        <v>26.7</v>
      </c>
      <c r="D490" t="s">
        <v>149</v>
      </c>
      <c r="J490"/>
    </row>
    <row r="491" spans="1:10">
      <c r="A491" s="20">
        <v>10</v>
      </c>
      <c r="B491" t="s">
        <v>1</v>
      </c>
      <c r="C491" s="24">
        <v>26.4</v>
      </c>
      <c r="D491" t="s">
        <v>149</v>
      </c>
      <c r="J491"/>
    </row>
    <row r="492" spans="1:10">
      <c r="A492" s="20">
        <v>10</v>
      </c>
      <c r="B492" t="s">
        <v>141</v>
      </c>
      <c r="C492" s="24">
        <v>26.4</v>
      </c>
      <c r="D492" t="s">
        <v>149</v>
      </c>
      <c r="J492"/>
    </row>
    <row r="493" spans="1:10">
      <c r="A493" s="20">
        <v>10</v>
      </c>
      <c r="B493" t="s">
        <v>147</v>
      </c>
      <c r="C493" s="24">
        <v>26.4</v>
      </c>
      <c r="D493" t="s">
        <v>149</v>
      </c>
      <c r="J493"/>
    </row>
    <row r="494" spans="1:10">
      <c r="A494" s="20">
        <v>13</v>
      </c>
      <c r="B494" t="s">
        <v>148</v>
      </c>
      <c r="C494" s="24">
        <v>23.85</v>
      </c>
      <c r="D494" t="s">
        <v>149</v>
      </c>
      <c r="J494"/>
    </row>
    <row r="495" spans="1:10">
      <c r="A495" s="20">
        <v>14</v>
      </c>
      <c r="B495" t="s">
        <v>144</v>
      </c>
      <c r="C495" s="24">
        <v>21.3</v>
      </c>
      <c r="D495" t="s">
        <v>149</v>
      </c>
      <c r="J495"/>
    </row>
    <row r="496" spans="1:10">
      <c r="A496" s="20">
        <v>14</v>
      </c>
      <c r="B496" t="s">
        <v>146</v>
      </c>
      <c r="C496" s="24">
        <v>21.3</v>
      </c>
      <c r="D496" t="s">
        <v>149</v>
      </c>
      <c r="J496"/>
    </row>
    <row r="497" spans="1:10">
      <c r="A497" s="20">
        <v>16</v>
      </c>
      <c r="B497" t="s">
        <v>143</v>
      </c>
      <c r="C497" s="24">
        <v>20.8</v>
      </c>
      <c r="D497" t="s">
        <v>149</v>
      </c>
      <c r="J497"/>
    </row>
    <row r="498" spans="1:10">
      <c r="A498" s="20">
        <v>17</v>
      </c>
      <c r="B498" t="s">
        <v>249</v>
      </c>
      <c r="C498" s="24">
        <v>18.850000000000001</v>
      </c>
      <c r="D498" t="s">
        <v>149</v>
      </c>
      <c r="J498"/>
    </row>
    <row r="499" spans="1:10">
      <c r="B499" t="s">
        <v>475</v>
      </c>
      <c r="F499" t="s">
        <v>151</v>
      </c>
      <c r="J499"/>
    </row>
    <row r="500" spans="1:10">
      <c r="A500" s="1" t="s">
        <v>27</v>
      </c>
      <c r="D500" s="7" t="s">
        <v>150</v>
      </c>
      <c r="E500" s="2">
        <f>SUM(C501:C504)/4</f>
        <v>18.95</v>
      </c>
      <c r="J500"/>
    </row>
    <row r="501" spans="1:10">
      <c r="A501" s="1">
        <v>1</v>
      </c>
      <c r="B501" t="s">
        <v>20</v>
      </c>
      <c r="C501" s="22">
        <v>29.25</v>
      </c>
      <c r="D501" t="s">
        <v>275</v>
      </c>
      <c r="J501"/>
    </row>
    <row r="502" spans="1:10">
      <c r="A502" s="1">
        <v>2</v>
      </c>
      <c r="B502" t="s">
        <v>193</v>
      </c>
      <c r="C502" s="22">
        <v>17.5</v>
      </c>
      <c r="D502" t="s">
        <v>275</v>
      </c>
      <c r="E502"/>
      <c r="J502"/>
    </row>
    <row r="503" spans="1:10">
      <c r="A503" s="1">
        <v>3</v>
      </c>
      <c r="B503" t="s">
        <v>153</v>
      </c>
      <c r="C503" s="22">
        <v>15.7</v>
      </c>
      <c r="D503" t="s">
        <v>149</v>
      </c>
      <c r="E503"/>
      <c r="J503"/>
    </row>
    <row r="504" spans="1:10">
      <c r="A504" s="1">
        <v>4</v>
      </c>
      <c r="B504" t="s">
        <v>152</v>
      </c>
      <c r="C504" s="22">
        <v>13.35</v>
      </c>
      <c r="D504" t="s">
        <v>149</v>
      </c>
      <c r="E504"/>
      <c r="J504"/>
    </row>
    <row r="505" spans="1:10">
      <c r="B505" t="s">
        <v>475</v>
      </c>
      <c r="E505"/>
      <c r="J505"/>
    </row>
    <row r="506" spans="1:10">
      <c r="A506" s="1" t="s">
        <v>557</v>
      </c>
      <c r="C506" s="22" t="s">
        <v>547</v>
      </c>
      <c r="E506"/>
      <c r="J506"/>
    </row>
    <row r="507" spans="1:10">
      <c r="A507" s="1" t="s">
        <v>558</v>
      </c>
      <c r="C507" s="22" t="s">
        <v>547</v>
      </c>
      <c r="E507"/>
      <c r="J507"/>
    </row>
    <row r="508" spans="1:10">
      <c r="A508" s="1" t="s">
        <v>559</v>
      </c>
      <c r="C508" s="22" t="s">
        <v>549</v>
      </c>
      <c r="E508"/>
    </row>
    <row r="510" spans="1:10">
      <c r="J510"/>
    </row>
    <row r="511" spans="1:10">
      <c r="A511" s="1" t="s">
        <v>423</v>
      </c>
      <c r="E511"/>
      <c r="J511"/>
    </row>
    <row r="512" spans="1:10">
      <c r="A512" s="1" t="s">
        <v>89</v>
      </c>
      <c r="E512"/>
    </row>
    <row r="513" spans="1:10">
      <c r="J513"/>
    </row>
    <row r="514" spans="1:10">
      <c r="A514" s="1" t="s">
        <v>424</v>
      </c>
      <c r="E514"/>
      <c r="J514"/>
    </row>
    <row r="515" spans="1:10">
      <c r="A515" s="1" t="s">
        <v>0</v>
      </c>
      <c r="E515"/>
      <c r="J515"/>
    </row>
    <row r="516" spans="1:10">
      <c r="A516" s="1">
        <v>1</v>
      </c>
      <c r="B516" s="1" t="s">
        <v>156</v>
      </c>
      <c r="C516" s="22" t="s">
        <v>438</v>
      </c>
      <c r="D516" t="s">
        <v>432</v>
      </c>
      <c r="E516"/>
      <c r="J516"/>
    </row>
    <row r="517" spans="1:10">
      <c r="B517" t="s">
        <v>475</v>
      </c>
      <c r="E517"/>
      <c r="J517"/>
    </row>
    <row r="518" spans="1:10">
      <c r="A518" s="1" t="s">
        <v>27</v>
      </c>
      <c r="E518"/>
      <c r="J518"/>
    </row>
    <row r="519" spans="1:10">
      <c r="A519" s="1">
        <v>1</v>
      </c>
      <c r="B519" s="1" t="s">
        <v>167</v>
      </c>
      <c r="C519" s="22" t="s">
        <v>437</v>
      </c>
      <c r="D519" t="s">
        <v>432</v>
      </c>
      <c r="E519"/>
    </row>
    <row r="520" spans="1:10">
      <c r="J520"/>
    </row>
    <row r="521" spans="1:10">
      <c r="A521" s="1" t="s">
        <v>425</v>
      </c>
      <c r="E521"/>
      <c r="J521"/>
    </row>
    <row r="522" spans="1:10">
      <c r="A522" s="1" t="s">
        <v>0</v>
      </c>
      <c r="E522"/>
      <c r="J522"/>
    </row>
    <row r="523" spans="1:10">
      <c r="A523" s="1">
        <v>1</v>
      </c>
      <c r="B523" s="1" t="s">
        <v>156</v>
      </c>
      <c r="C523" s="22" t="s">
        <v>436</v>
      </c>
      <c r="D523" t="s">
        <v>432</v>
      </c>
      <c r="E523"/>
      <c r="J523"/>
    </row>
    <row r="524" spans="1:10">
      <c r="B524" t="s">
        <v>475</v>
      </c>
      <c r="E524"/>
      <c r="J524"/>
    </row>
    <row r="525" spans="1:10">
      <c r="A525" s="1" t="s">
        <v>27</v>
      </c>
      <c r="E525"/>
      <c r="J525"/>
    </row>
    <row r="526" spans="1:10">
      <c r="A526" s="1">
        <v>1</v>
      </c>
      <c r="B526" s="1" t="s">
        <v>167</v>
      </c>
      <c r="C526" s="22" t="s">
        <v>433</v>
      </c>
      <c r="D526" t="s">
        <v>432</v>
      </c>
      <c r="E526"/>
      <c r="J526"/>
    </row>
    <row r="527" spans="1:10">
      <c r="B527" t="s">
        <v>475</v>
      </c>
      <c r="E527"/>
      <c r="J527"/>
    </row>
    <row r="528" spans="1:10">
      <c r="A528" s="1" t="s">
        <v>426</v>
      </c>
      <c r="E528"/>
      <c r="J528"/>
    </row>
    <row r="529" spans="1:10">
      <c r="A529" s="1" t="s">
        <v>31</v>
      </c>
      <c r="E529"/>
      <c r="J529"/>
    </row>
    <row r="530" spans="1:10">
      <c r="A530" s="1">
        <v>1</v>
      </c>
      <c r="B530" s="1" t="s">
        <v>4</v>
      </c>
      <c r="C530" s="22" t="s">
        <v>435</v>
      </c>
      <c r="D530" t="s">
        <v>429</v>
      </c>
      <c r="E530"/>
      <c r="J530"/>
    </row>
    <row r="531" spans="1:10">
      <c r="B531" t="s">
        <v>475</v>
      </c>
      <c r="E531"/>
      <c r="J531"/>
    </row>
    <row r="532" spans="1:10">
      <c r="A532" s="1" t="s">
        <v>27</v>
      </c>
      <c r="E532"/>
      <c r="J532"/>
    </row>
    <row r="533" spans="1:10">
      <c r="A533" s="1">
        <v>1</v>
      </c>
      <c r="B533" t="s">
        <v>167</v>
      </c>
      <c r="C533" s="22" t="s">
        <v>434</v>
      </c>
      <c r="D533" t="s">
        <v>429</v>
      </c>
      <c r="E533"/>
      <c r="J533"/>
    </row>
    <row r="534" spans="1:10">
      <c r="A534" s="1">
        <v>2</v>
      </c>
      <c r="B534" t="s">
        <v>427</v>
      </c>
      <c r="C534" s="22" t="s">
        <v>430</v>
      </c>
      <c r="D534" t="s">
        <v>429</v>
      </c>
      <c r="J534"/>
    </row>
    <row r="535" spans="1:10">
      <c r="A535" s="1">
        <v>3</v>
      </c>
      <c r="B535" t="s">
        <v>428</v>
      </c>
      <c r="C535" s="22" t="s">
        <v>431</v>
      </c>
      <c r="D535" t="s">
        <v>432</v>
      </c>
    </row>
    <row r="536" spans="1:10">
      <c r="J536"/>
    </row>
    <row r="537" spans="1:10">
      <c r="B537" t="s">
        <v>475</v>
      </c>
      <c r="J537"/>
    </row>
    <row r="538" spans="1:10">
      <c r="A538" s="1" t="s">
        <v>90</v>
      </c>
      <c r="F538" t="s">
        <v>151</v>
      </c>
      <c r="J538"/>
    </row>
    <row r="539" spans="1:10">
      <c r="A539" s="1" t="s">
        <v>0</v>
      </c>
      <c r="D539" s="7" t="s">
        <v>150</v>
      </c>
      <c r="E539" s="2">
        <f>SUM(C540:C543)/4</f>
        <v>41.5</v>
      </c>
      <c r="J539"/>
    </row>
    <row r="540" spans="1:10">
      <c r="A540" s="1">
        <v>1</v>
      </c>
      <c r="B540" t="s">
        <v>4</v>
      </c>
      <c r="C540" s="22">
        <v>45.35</v>
      </c>
      <c r="D540" t="s">
        <v>134</v>
      </c>
      <c r="J540"/>
    </row>
    <row r="541" spans="1:10">
      <c r="A541" s="1">
        <v>2</v>
      </c>
      <c r="B541" t="s">
        <v>33</v>
      </c>
      <c r="C541" s="22">
        <v>45.1</v>
      </c>
      <c r="D541" t="s">
        <v>134</v>
      </c>
      <c r="J541"/>
    </row>
    <row r="542" spans="1:10">
      <c r="A542" s="1">
        <v>3</v>
      </c>
      <c r="B542" t="s">
        <v>32</v>
      </c>
      <c r="C542" s="22">
        <v>42.65</v>
      </c>
      <c r="D542" t="s">
        <v>134</v>
      </c>
      <c r="J542"/>
    </row>
    <row r="543" spans="1:10">
      <c r="A543" s="1">
        <v>4</v>
      </c>
      <c r="B543" t="s">
        <v>169</v>
      </c>
      <c r="C543" s="22">
        <v>32.9</v>
      </c>
      <c r="D543" t="s">
        <v>316</v>
      </c>
      <c r="J543"/>
    </row>
    <row r="544" spans="1:10">
      <c r="B544" t="s">
        <v>475</v>
      </c>
      <c r="F544" t="s">
        <v>151</v>
      </c>
      <c r="J544"/>
    </row>
    <row r="545" spans="1:10">
      <c r="A545" s="1" t="s">
        <v>27</v>
      </c>
      <c r="D545" s="7" t="s">
        <v>150</v>
      </c>
      <c r="E545" s="2">
        <f>SUM(C546:C549)/4</f>
        <v>29.012499999999996</v>
      </c>
      <c r="J545"/>
    </row>
    <row r="546" spans="1:10">
      <c r="A546" s="1">
        <v>1</v>
      </c>
      <c r="B546" t="s">
        <v>20</v>
      </c>
      <c r="C546" s="22">
        <v>34.049999999999997</v>
      </c>
      <c r="D546" t="s">
        <v>316</v>
      </c>
      <c r="J546"/>
    </row>
    <row r="547" spans="1:10">
      <c r="A547" s="1">
        <v>2</v>
      </c>
      <c r="B547" t="s">
        <v>22</v>
      </c>
      <c r="C547" s="22">
        <v>28.5</v>
      </c>
      <c r="D547" t="s">
        <v>134</v>
      </c>
      <c r="J547"/>
    </row>
    <row r="548" spans="1:10">
      <c r="A548" s="1">
        <v>3</v>
      </c>
      <c r="B548" t="s">
        <v>192</v>
      </c>
      <c r="C548" s="22">
        <v>28.15</v>
      </c>
      <c r="D548" t="s">
        <v>316</v>
      </c>
      <c r="J548"/>
    </row>
    <row r="549" spans="1:10">
      <c r="A549" s="1">
        <v>4</v>
      </c>
      <c r="B549" t="s">
        <v>21</v>
      </c>
      <c r="C549" s="22">
        <v>25.35</v>
      </c>
      <c r="D549" t="s">
        <v>134</v>
      </c>
    </row>
    <row r="551" spans="1:10">
      <c r="A551" s="1" t="s">
        <v>39</v>
      </c>
    </row>
    <row r="553" spans="1:10">
      <c r="A553" s="1" t="s">
        <v>114</v>
      </c>
    </row>
    <row r="555" spans="1:10">
      <c r="A555" s="1" t="s">
        <v>115</v>
      </c>
      <c r="C555" s="22" t="s">
        <v>547</v>
      </c>
    </row>
    <row r="556" spans="1:10" s="18" customFormat="1">
      <c r="A556" s="1">
        <v>1</v>
      </c>
      <c r="B556" t="s">
        <v>136</v>
      </c>
      <c r="C556" s="22">
        <v>27.1</v>
      </c>
      <c r="D556" t="s">
        <v>383</v>
      </c>
      <c r="E556" s="2"/>
      <c r="J556" s="19"/>
    </row>
    <row r="557" spans="1:10">
      <c r="A557" s="20">
        <v>2</v>
      </c>
      <c r="B557" s="18" t="s">
        <v>1024</v>
      </c>
      <c r="C557" s="22">
        <v>26.5</v>
      </c>
      <c r="D557" s="18" t="s">
        <v>1030</v>
      </c>
    </row>
    <row r="558" spans="1:10">
      <c r="B558" t="s">
        <v>475</v>
      </c>
    </row>
    <row r="559" spans="1:10" s="18" customFormat="1">
      <c r="A559" s="1" t="s">
        <v>116</v>
      </c>
      <c r="B559"/>
      <c r="C559" s="22" t="s">
        <v>547</v>
      </c>
      <c r="D559"/>
      <c r="E559" s="2"/>
      <c r="J559" s="19"/>
    </row>
    <row r="560" spans="1:10" s="18" customFormat="1">
      <c r="A560" s="20"/>
      <c r="B560" s="18" t="s">
        <v>0</v>
      </c>
      <c r="C560" s="22" t="s">
        <v>151</v>
      </c>
      <c r="E560" s="19" t="s">
        <v>588</v>
      </c>
      <c r="J560" s="19"/>
    </row>
    <row r="561" spans="1:10" s="18" customFormat="1">
      <c r="A561" s="20">
        <v>1</v>
      </c>
      <c r="B561" s="18" t="s">
        <v>4</v>
      </c>
      <c r="C561" s="22">
        <v>62.42</v>
      </c>
      <c r="D561" s="18" t="s">
        <v>581</v>
      </c>
      <c r="E561" s="19">
        <v>137.63999999999999</v>
      </c>
      <c r="J561" s="19"/>
    </row>
    <row r="562" spans="1:10" s="18" customFormat="1">
      <c r="A562" s="20">
        <v>2</v>
      </c>
      <c r="B562" s="18" t="s">
        <v>33</v>
      </c>
      <c r="C562" s="22">
        <v>62.3</v>
      </c>
      <c r="D562" s="18" t="s">
        <v>581</v>
      </c>
      <c r="E562" s="19">
        <v>137.37</v>
      </c>
      <c r="J562" s="19"/>
    </row>
    <row r="563" spans="1:10" s="18" customFormat="1">
      <c r="A563" s="20">
        <v>2</v>
      </c>
      <c r="B563" s="18" t="s">
        <v>1</v>
      </c>
      <c r="C563" s="22">
        <v>62.3</v>
      </c>
      <c r="D563" s="18" t="s">
        <v>581</v>
      </c>
      <c r="E563" s="19">
        <v>137.37</v>
      </c>
      <c r="J563" s="19"/>
    </row>
    <row r="564" spans="1:10" s="18" customFormat="1">
      <c r="A564" s="20">
        <v>4</v>
      </c>
      <c r="B564" s="18" t="s">
        <v>12</v>
      </c>
      <c r="C564" s="22">
        <v>42.55</v>
      </c>
      <c r="D564" s="18" t="s">
        <v>581</v>
      </c>
      <c r="E564" s="19">
        <v>93.82</v>
      </c>
      <c r="J564" s="19"/>
    </row>
    <row r="565" spans="1:10" s="18" customFormat="1">
      <c r="A565" s="20">
        <v>4</v>
      </c>
      <c r="B565" s="18" t="s">
        <v>347</v>
      </c>
      <c r="C565" s="22">
        <v>42.55</v>
      </c>
      <c r="D565" s="18" t="s">
        <v>581</v>
      </c>
      <c r="E565" s="19">
        <v>93.82</v>
      </c>
      <c r="J565" s="19"/>
    </row>
    <row r="566" spans="1:10" s="18" customFormat="1">
      <c r="A566" s="20">
        <v>4</v>
      </c>
      <c r="B566" s="18" t="s">
        <v>11</v>
      </c>
      <c r="C566" s="22">
        <v>42.55</v>
      </c>
      <c r="D566" s="18" t="s">
        <v>581</v>
      </c>
      <c r="E566" s="19">
        <v>93.82</v>
      </c>
      <c r="J566" s="19"/>
    </row>
    <row r="567" spans="1:10" s="18" customFormat="1">
      <c r="A567" s="20"/>
      <c r="B567" s="18" t="s">
        <v>475</v>
      </c>
      <c r="C567" s="22"/>
      <c r="E567" s="19"/>
      <c r="J567" s="19"/>
    </row>
    <row r="568" spans="1:10" s="18" customFormat="1">
      <c r="A568" s="20"/>
      <c r="B568" s="18" t="s">
        <v>27</v>
      </c>
      <c r="C568" s="22"/>
      <c r="E568" s="19"/>
      <c r="J568" s="19"/>
    </row>
    <row r="569" spans="1:10" s="18" customFormat="1">
      <c r="A569" s="20">
        <v>1</v>
      </c>
      <c r="B569" s="18" t="s">
        <v>20</v>
      </c>
      <c r="C569" s="22">
        <v>37.549999999999997</v>
      </c>
      <c r="D569" s="18" t="s">
        <v>581</v>
      </c>
      <c r="E569" s="19">
        <v>82.8</v>
      </c>
      <c r="J569" s="19"/>
    </row>
    <row r="570" spans="1:10" s="18" customFormat="1">
      <c r="A570" s="20"/>
      <c r="C570" s="22"/>
      <c r="E570" s="19"/>
      <c r="J570" s="19"/>
    </row>
    <row r="571" spans="1:10" s="18" customFormat="1">
      <c r="A571" s="20" t="s">
        <v>1447</v>
      </c>
      <c r="C571" s="22"/>
      <c r="E571" s="19"/>
      <c r="J571" s="19"/>
    </row>
    <row r="572" spans="1:10" s="18" customFormat="1">
      <c r="A572" s="20" t="s">
        <v>0</v>
      </c>
      <c r="C572" s="79" t="s">
        <v>1448</v>
      </c>
      <c r="E572" s="19"/>
      <c r="F572" s="78" t="s">
        <v>1206</v>
      </c>
      <c r="G572" s="78"/>
      <c r="H572" s="8"/>
      <c r="J572" s="19"/>
    </row>
    <row r="573" spans="1:10" s="18" customFormat="1">
      <c r="A573" s="20">
        <v>1</v>
      </c>
      <c r="B573" s="78" t="s">
        <v>905</v>
      </c>
      <c r="C573" s="79">
        <v>8</v>
      </c>
      <c r="D573" s="18" t="s">
        <v>1450</v>
      </c>
      <c r="E573" s="78"/>
      <c r="F573" s="8"/>
      <c r="G573" s="8"/>
      <c r="H573" s="8"/>
      <c r="J573" s="19"/>
    </row>
    <row r="574" spans="1:10" s="18" customFormat="1">
      <c r="A574" s="20"/>
      <c r="B574" s="8"/>
      <c r="C574" s="65"/>
      <c r="D574" s="8"/>
      <c r="E574" s="8"/>
      <c r="F574" s="8"/>
      <c r="G574" s="8"/>
      <c r="H574" s="8"/>
      <c r="J574" s="19"/>
    </row>
    <row r="575" spans="1:10" s="18" customFormat="1">
      <c r="A575" s="20"/>
      <c r="B575" s="18" t="s">
        <v>475</v>
      </c>
      <c r="C575" s="65"/>
      <c r="D575" s="8"/>
      <c r="E575" s="8"/>
      <c r="F575" s="8"/>
      <c r="G575" s="8"/>
      <c r="H575" s="8"/>
      <c r="J575" s="19"/>
    </row>
    <row r="576" spans="1:10" s="18" customFormat="1">
      <c r="A576" s="20" t="s">
        <v>27</v>
      </c>
      <c r="B576" s="8"/>
      <c r="C576" s="79" t="s">
        <v>944</v>
      </c>
      <c r="D576" s="8"/>
      <c r="E576" s="65"/>
      <c r="F576" s="78" t="s">
        <v>1206</v>
      </c>
      <c r="G576" s="78"/>
      <c r="H576" s="78"/>
      <c r="J576" s="19"/>
    </row>
    <row r="577" spans="1:10" s="18" customFormat="1">
      <c r="A577" s="20">
        <v>1</v>
      </c>
      <c r="B577" s="78" t="s">
        <v>908</v>
      </c>
      <c r="C577" s="79">
        <v>11</v>
      </c>
      <c r="D577" s="18" t="s">
        <v>1450</v>
      </c>
      <c r="E577" s="78"/>
      <c r="F577" s="78"/>
      <c r="G577" s="78"/>
      <c r="H577" s="78"/>
      <c r="J577" s="19"/>
    </row>
    <row r="578" spans="1:10" s="18" customFormat="1">
      <c r="A578" s="20"/>
      <c r="B578" s="78"/>
      <c r="C578" s="79" t="s">
        <v>1449</v>
      </c>
      <c r="E578" s="78"/>
      <c r="F578" s="78" t="s">
        <v>1206</v>
      </c>
      <c r="G578" s="78"/>
      <c r="H578" s="78"/>
      <c r="J578" s="19"/>
    </row>
    <row r="579" spans="1:10" s="18" customFormat="1">
      <c r="A579" s="20">
        <v>2</v>
      </c>
      <c r="B579" s="78" t="s">
        <v>1149</v>
      </c>
      <c r="C579" s="79">
        <v>5</v>
      </c>
      <c r="D579" s="18" t="s">
        <v>1450</v>
      </c>
      <c r="E579" s="78"/>
      <c r="J579" s="19"/>
    </row>
    <row r="580" spans="1:10">
      <c r="A580" s="20"/>
      <c r="B580" s="18" t="s">
        <v>475</v>
      </c>
      <c r="D580" s="18"/>
    </row>
    <row r="582" spans="1:10">
      <c r="A582" s="1" t="s">
        <v>573</v>
      </c>
      <c r="C582" s="22" t="s">
        <v>547</v>
      </c>
    </row>
    <row r="583" spans="1:10">
      <c r="B583" t="s">
        <v>475</v>
      </c>
    </row>
    <row r="585" spans="1:10">
      <c r="A585" s="1" t="s">
        <v>117</v>
      </c>
      <c r="C585" s="22" t="s">
        <v>547</v>
      </c>
    </row>
    <row r="586" spans="1:10">
      <c r="A586" s="1" t="s">
        <v>31</v>
      </c>
    </row>
    <row r="587" spans="1:10">
      <c r="A587" s="1">
        <v>1</v>
      </c>
      <c r="B587" t="s">
        <v>4</v>
      </c>
      <c r="C587" s="22">
        <v>32.25</v>
      </c>
      <c r="D587" t="s">
        <v>316</v>
      </c>
    </row>
    <row r="588" spans="1:10">
      <c r="A588" s="1">
        <v>2</v>
      </c>
      <c r="B588" t="s">
        <v>169</v>
      </c>
      <c r="C588" s="22">
        <v>27.25</v>
      </c>
      <c r="D588" t="s">
        <v>316</v>
      </c>
    </row>
    <row r="589" spans="1:10">
      <c r="B589" t="s">
        <v>475</v>
      </c>
    </row>
    <row r="590" spans="1:10">
      <c r="A590" s="1" t="s">
        <v>27</v>
      </c>
      <c r="J590"/>
    </row>
    <row r="591" spans="1:10">
      <c r="A591" s="1">
        <v>1</v>
      </c>
      <c r="B591" t="s">
        <v>167</v>
      </c>
      <c r="C591" s="22">
        <v>27.25</v>
      </c>
      <c r="D591" t="s">
        <v>316</v>
      </c>
      <c r="E591"/>
      <c r="J591"/>
    </row>
    <row r="592" spans="1:10">
      <c r="A592" s="1">
        <v>2</v>
      </c>
      <c r="B592" t="s">
        <v>192</v>
      </c>
      <c r="C592" s="22">
        <v>22.5</v>
      </c>
      <c r="D592" t="s">
        <v>316</v>
      </c>
      <c r="E592"/>
    </row>
    <row r="593" spans="1:10">
      <c r="J593"/>
    </row>
    <row r="594" spans="1:10">
      <c r="A594" s="1" t="s">
        <v>131</v>
      </c>
      <c r="E594"/>
      <c r="J594"/>
    </row>
    <row r="595" spans="1:10">
      <c r="A595" s="1" t="s">
        <v>132</v>
      </c>
      <c r="E595"/>
    </row>
  </sheetData>
  <sortState ref="B58:E115">
    <sortCondition descending="1" ref="C58:C115"/>
  </sortState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5"/>
  <sheetViews>
    <sheetView topLeftCell="A62" workbookViewId="0">
      <selection activeCell="E67" sqref="E67"/>
    </sheetView>
  </sheetViews>
  <sheetFormatPr baseColWidth="10" defaultRowHeight="15"/>
  <cols>
    <col min="1" max="1" width="5.140625" customWidth="1"/>
    <col min="2" max="2" width="19.140625" customWidth="1"/>
    <col min="4" max="4" width="32.28515625" customWidth="1"/>
  </cols>
  <sheetData>
    <row r="1" spans="1:6">
      <c r="A1" s="20" t="s">
        <v>786</v>
      </c>
      <c r="B1" s="18"/>
      <c r="C1" s="22"/>
      <c r="D1" s="18"/>
      <c r="E1" s="2"/>
      <c r="F1" s="18"/>
    </row>
    <row r="2" spans="1:6">
      <c r="A2" s="20"/>
      <c r="B2" s="18"/>
      <c r="C2" s="22"/>
      <c r="D2" s="18"/>
      <c r="E2" s="2"/>
      <c r="F2" s="18"/>
    </row>
    <row r="3" spans="1:6">
      <c r="A3" s="20" t="s">
        <v>787</v>
      </c>
      <c r="B3" s="18"/>
      <c r="C3" s="22"/>
      <c r="D3" s="18"/>
      <c r="E3" s="2"/>
      <c r="F3" s="18"/>
    </row>
    <row r="4" spans="1:6">
      <c r="A4" s="20" t="s">
        <v>0</v>
      </c>
      <c r="B4" s="18"/>
      <c r="C4" s="22"/>
      <c r="D4" s="18"/>
      <c r="E4" s="2"/>
      <c r="F4" s="18"/>
    </row>
    <row r="5" spans="1:6">
      <c r="A5" s="20"/>
      <c r="B5" s="18" t="s">
        <v>788</v>
      </c>
      <c r="C5" s="22"/>
      <c r="D5" s="18"/>
      <c r="E5" s="2"/>
      <c r="F5" s="18"/>
    </row>
    <row r="6" spans="1:6">
      <c r="A6" s="20" t="s">
        <v>27</v>
      </c>
      <c r="B6" s="18"/>
      <c r="C6" s="22"/>
      <c r="D6" s="18"/>
      <c r="E6" s="2"/>
      <c r="F6" s="18"/>
    </row>
    <row r="7" spans="1:6">
      <c r="A7" s="20"/>
      <c r="B7" s="18" t="s">
        <v>788</v>
      </c>
      <c r="C7" s="22"/>
      <c r="D7" s="18"/>
      <c r="E7" s="2"/>
      <c r="F7" s="18"/>
    </row>
    <row r="8" spans="1:6">
      <c r="A8" s="20" t="s">
        <v>789</v>
      </c>
      <c r="B8" s="18"/>
      <c r="C8" s="19"/>
      <c r="D8" s="20" t="s">
        <v>184</v>
      </c>
      <c r="E8" s="2">
        <f>SUM(C10:C21)/12</f>
        <v>26.916666666666668</v>
      </c>
      <c r="F8" s="18" t="s">
        <v>260</v>
      </c>
    </row>
    <row r="9" spans="1:6">
      <c r="A9" s="20" t="s">
        <v>0</v>
      </c>
      <c r="B9" s="18"/>
      <c r="C9" s="22" t="s">
        <v>848</v>
      </c>
      <c r="D9" s="18"/>
      <c r="E9" s="2"/>
      <c r="F9" s="18"/>
    </row>
    <row r="10" spans="1:6">
      <c r="A10" s="20">
        <v>1</v>
      </c>
      <c r="B10" s="25" t="s">
        <v>843</v>
      </c>
      <c r="C10" s="30">
        <v>59</v>
      </c>
      <c r="D10" s="18" t="s">
        <v>835</v>
      </c>
      <c r="E10" s="18"/>
      <c r="F10" s="18"/>
    </row>
    <row r="11" spans="1:6">
      <c r="A11" s="20">
        <v>2</v>
      </c>
      <c r="B11" s="25" t="s">
        <v>791</v>
      </c>
      <c r="C11" s="44">
        <v>55</v>
      </c>
      <c r="D11" s="18" t="s">
        <v>792</v>
      </c>
      <c r="E11" s="2"/>
      <c r="F11" s="18"/>
    </row>
    <row r="12" spans="1:6">
      <c r="A12" s="20">
        <v>3</v>
      </c>
      <c r="B12" s="25" t="s">
        <v>831</v>
      </c>
      <c r="C12" s="30">
        <v>33</v>
      </c>
      <c r="D12" s="18" t="s">
        <v>835</v>
      </c>
      <c r="E12" s="2"/>
      <c r="F12" s="18"/>
    </row>
    <row r="13" spans="1:6">
      <c r="A13" s="20">
        <v>4</v>
      </c>
      <c r="B13" s="25" t="s">
        <v>790</v>
      </c>
      <c r="C13" s="44">
        <v>27</v>
      </c>
      <c r="D13" s="18" t="s">
        <v>792</v>
      </c>
      <c r="E13" s="18"/>
      <c r="F13" s="18"/>
    </row>
    <row r="14" spans="1:6">
      <c r="A14" s="20">
        <v>5</v>
      </c>
      <c r="B14" s="25" t="s">
        <v>289</v>
      </c>
      <c r="C14" s="30">
        <v>27</v>
      </c>
      <c r="D14" s="18" t="s">
        <v>835</v>
      </c>
      <c r="E14" s="18"/>
      <c r="F14" s="18"/>
    </row>
    <row r="15" spans="1:6">
      <c r="A15" s="20">
        <v>6</v>
      </c>
      <c r="B15" s="25" t="s">
        <v>833</v>
      </c>
      <c r="C15" s="30">
        <v>25</v>
      </c>
      <c r="D15" s="18" t="s">
        <v>835</v>
      </c>
      <c r="E15" s="18"/>
      <c r="F15" s="18"/>
    </row>
    <row r="16" spans="1:6">
      <c r="A16" s="20">
        <v>7</v>
      </c>
      <c r="B16" s="25" t="s">
        <v>4</v>
      </c>
      <c r="C16" s="44">
        <v>22</v>
      </c>
      <c r="D16" s="18" t="s">
        <v>792</v>
      </c>
      <c r="E16" s="2"/>
      <c r="F16" s="18"/>
    </row>
    <row r="17" spans="1:6">
      <c r="A17" s="20">
        <v>7</v>
      </c>
      <c r="B17" s="25" t="s">
        <v>844</v>
      </c>
      <c r="C17" s="30">
        <v>22</v>
      </c>
      <c r="D17" s="18" t="s">
        <v>835</v>
      </c>
      <c r="E17" s="18"/>
      <c r="F17" s="18"/>
    </row>
    <row r="18" spans="1:6">
      <c r="A18" s="20">
        <v>9</v>
      </c>
      <c r="B18" s="25" t="s">
        <v>230</v>
      </c>
      <c r="C18" s="30">
        <v>19</v>
      </c>
      <c r="D18" s="18" t="s">
        <v>835</v>
      </c>
      <c r="E18" s="18"/>
      <c r="F18" s="18"/>
    </row>
    <row r="19" spans="1:6">
      <c r="A19" s="20">
        <v>10</v>
      </c>
      <c r="B19" s="25" t="s">
        <v>845</v>
      </c>
      <c r="C19" s="30">
        <v>16</v>
      </c>
      <c r="D19" s="18" t="s">
        <v>835</v>
      </c>
      <c r="E19" s="18"/>
      <c r="F19" s="18"/>
    </row>
    <row r="20" spans="1:6">
      <c r="A20" s="20">
        <v>11</v>
      </c>
      <c r="B20" s="25" t="s">
        <v>832</v>
      </c>
      <c r="C20" s="30">
        <v>15</v>
      </c>
      <c r="D20" s="18" t="s">
        <v>835</v>
      </c>
      <c r="E20" s="18"/>
      <c r="F20" s="18"/>
    </row>
    <row r="21" spans="1:6">
      <c r="A21" s="20">
        <v>12</v>
      </c>
      <c r="B21" s="25" t="s">
        <v>249</v>
      </c>
      <c r="C21" s="30">
        <v>3</v>
      </c>
      <c r="D21" s="18" t="s">
        <v>835</v>
      </c>
      <c r="E21" s="18"/>
      <c r="F21" s="18"/>
    </row>
    <row r="22" spans="1:6">
      <c r="A22" s="20"/>
      <c r="B22" s="25"/>
      <c r="C22" s="44" t="s">
        <v>847</v>
      </c>
      <c r="D22" s="18"/>
      <c r="E22" s="2"/>
      <c r="F22" s="18"/>
    </row>
    <row r="23" spans="1:6">
      <c r="A23" s="20">
        <v>13</v>
      </c>
      <c r="B23" s="25" t="s">
        <v>846</v>
      </c>
      <c r="C23" s="30">
        <v>24</v>
      </c>
      <c r="D23" s="18" t="s">
        <v>835</v>
      </c>
      <c r="E23" s="18"/>
      <c r="F23" s="18"/>
    </row>
    <row r="24" spans="1:6">
      <c r="A24" s="20"/>
      <c r="B24" s="18"/>
      <c r="C24" s="19"/>
      <c r="D24" s="18"/>
      <c r="E24" s="2"/>
      <c r="F24" s="18"/>
    </row>
    <row r="25" spans="1:6">
      <c r="A25" s="20"/>
      <c r="B25" s="18" t="s">
        <v>788</v>
      </c>
      <c r="C25" s="22"/>
      <c r="D25" s="18"/>
      <c r="E25" s="2"/>
      <c r="F25" s="18"/>
    </row>
    <row r="26" spans="1:6">
      <c r="A26" s="20" t="s">
        <v>27</v>
      </c>
      <c r="B26" s="18"/>
      <c r="C26" s="22"/>
      <c r="D26" s="20" t="s">
        <v>184</v>
      </c>
      <c r="E26" s="2">
        <f>SUM(C27:C28)/2</f>
        <v>5.5</v>
      </c>
      <c r="F26" s="18" t="s">
        <v>260</v>
      </c>
    </row>
    <row r="27" spans="1:6">
      <c r="A27" s="20">
        <v>1</v>
      </c>
      <c r="B27" s="25" t="s">
        <v>20</v>
      </c>
      <c r="C27" s="30">
        <v>6</v>
      </c>
      <c r="D27" s="25" t="s">
        <v>792</v>
      </c>
      <c r="E27" s="2"/>
      <c r="F27" s="18"/>
    </row>
    <row r="28" spans="1:6">
      <c r="A28" s="20">
        <v>2</v>
      </c>
      <c r="B28" s="25" t="s">
        <v>521</v>
      </c>
      <c r="C28" s="30">
        <v>5</v>
      </c>
      <c r="D28" s="18" t="s">
        <v>835</v>
      </c>
      <c r="E28" s="18"/>
      <c r="F28" s="18"/>
    </row>
    <row r="29" spans="1:6">
      <c r="A29" s="20"/>
      <c r="B29" s="25"/>
      <c r="C29" s="44" t="s">
        <v>847</v>
      </c>
      <c r="D29" s="25"/>
      <c r="E29" s="2"/>
      <c r="F29" s="18"/>
    </row>
    <row r="30" spans="1:6">
      <c r="A30" s="20">
        <v>3</v>
      </c>
      <c r="B30" s="25" t="s">
        <v>836</v>
      </c>
      <c r="C30" s="30">
        <v>18</v>
      </c>
      <c r="D30" s="18" t="s">
        <v>835</v>
      </c>
      <c r="E30" s="18"/>
      <c r="F30" s="18"/>
    </row>
    <row r="31" spans="1:6">
      <c r="A31" s="20"/>
      <c r="B31" s="25"/>
      <c r="C31" s="30" t="s">
        <v>849</v>
      </c>
      <c r="D31" s="30"/>
      <c r="E31" s="2"/>
      <c r="F31" s="18"/>
    </row>
    <row r="32" spans="1:6">
      <c r="A32" s="20">
        <v>4</v>
      </c>
      <c r="B32" s="25" t="s">
        <v>271</v>
      </c>
      <c r="C32" s="30">
        <v>12</v>
      </c>
      <c r="D32" s="18" t="s">
        <v>835</v>
      </c>
      <c r="E32" s="18"/>
      <c r="F32" s="18"/>
    </row>
    <row r="33" spans="1:6">
      <c r="A33" s="20"/>
      <c r="B33" s="18" t="s">
        <v>788</v>
      </c>
      <c r="C33" s="22"/>
      <c r="D33" s="18"/>
      <c r="E33" s="2"/>
      <c r="F33" s="18"/>
    </row>
    <row r="35" spans="1:6">
      <c r="A35" s="1"/>
      <c r="B35" t="s">
        <v>945</v>
      </c>
      <c r="C35" s="22"/>
      <c r="E35" s="2"/>
    </row>
    <row r="36" spans="1:6">
      <c r="A36" s="1"/>
      <c r="C36" s="22"/>
      <c r="E36" s="2"/>
    </row>
    <row r="37" spans="1:6">
      <c r="A37" s="1" t="s">
        <v>85</v>
      </c>
      <c r="C37" s="22"/>
      <c r="E37" s="2"/>
    </row>
    <row r="38" spans="1:6">
      <c r="A38" s="1"/>
      <c r="C38" s="22"/>
      <c r="E38" s="2"/>
    </row>
    <row r="39" spans="1:6">
      <c r="A39" s="20" t="s">
        <v>943</v>
      </c>
      <c r="B39" s="18"/>
      <c r="C39" s="22"/>
      <c r="D39" s="18"/>
      <c r="E39" s="2"/>
      <c r="F39" s="18"/>
    </row>
    <row r="40" spans="1:6">
      <c r="A40" s="20" t="s">
        <v>0</v>
      </c>
      <c r="B40" s="18"/>
      <c r="C40" s="22" t="s">
        <v>944</v>
      </c>
      <c r="D40" s="18"/>
      <c r="E40" s="2"/>
      <c r="F40" s="18"/>
    </row>
    <row r="41" spans="1:6">
      <c r="A41" s="20">
        <v>1</v>
      </c>
      <c r="B41" s="20" t="s">
        <v>33</v>
      </c>
      <c r="C41" s="19">
        <v>18</v>
      </c>
      <c r="D41" s="18" t="s">
        <v>933</v>
      </c>
      <c r="E41" s="2"/>
      <c r="F41" s="18"/>
    </row>
    <row r="42" spans="1:6">
      <c r="A42" s="20">
        <v>2</v>
      </c>
      <c r="B42" s="20" t="s">
        <v>4</v>
      </c>
      <c r="C42" s="19">
        <v>4</v>
      </c>
      <c r="D42" s="18" t="s">
        <v>933</v>
      </c>
      <c r="E42" s="2"/>
      <c r="F42" s="18"/>
    </row>
    <row r="43" spans="1:6">
      <c r="A43" s="20">
        <v>3</v>
      </c>
      <c r="B43" s="20" t="s">
        <v>340</v>
      </c>
      <c r="C43" s="19">
        <v>5</v>
      </c>
      <c r="D43" s="18" t="s">
        <v>933</v>
      </c>
      <c r="E43" s="2"/>
      <c r="F43" s="18"/>
    </row>
    <row r="44" spans="1:6">
      <c r="A44" s="20"/>
      <c r="B44" s="20"/>
      <c r="C44" s="19" t="s">
        <v>948</v>
      </c>
      <c r="D44" s="18"/>
      <c r="E44" s="2"/>
      <c r="F44" s="18"/>
    </row>
    <row r="45" spans="1:6">
      <c r="A45" s="20">
        <v>4</v>
      </c>
      <c r="B45" s="20" t="s">
        <v>927</v>
      </c>
      <c r="C45" s="19">
        <v>2</v>
      </c>
      <c r="D45" s="18" t="s">
        <v>933</v>
      </c>
      <c r="E45" s="2"/>
      <c r="F45" s="18"/>
    </row>
    <row r="46" spans="1:6">
      <c r="A46" s="20">
        <v>5</v>
      </c>
      <c r="B46" s="20" t="s">
        <v>20</v>
      </c>
      <c r="C46" s="19" t="s">
        <v>885</v>
      </c>
      <c r="D46" s="18" t="s">
        <v>933</v>
      </c>
      <c r="E46" s="2"/>
      <c r="F46" s="18"/>
    </row>
    <row r="47" spans="1:6">
      <c r="A47" s="20"/>
      <c r="B47" s="20"/>
      <c r="C47" s="19" t="s">
        <v>946</v>
      </c>
      <c r="D47" s="18"/>
      <c r="E47" s="2"/>
      <c r="F47" s="18"/>
    </row>
    <row r="48" spans="1:6">
      <c r="A48" s="20">
        <v>6</v>
      </c>
      <c r="B48" s="20" t="s">
        <v>247</v>
      </c>
      <c r="C48" s="19">
        <v>13</v>
      </c>
      <c r="D48" s="18" t="s">
        <v>933</v>
      </c>
      <c r="E48" s="2"/>
      <c r="F48" s="18"/>
    </row>
    <row r="49" spans="1:6">
      <c r="A49" s="20">
        <v>7</v>
      </c>
      <c r="B49" s="20" t="s">
        <v>749</v>
      </c>
      <c r="C49" s="19">
        <v>10</v>
      </c>
      <c r="D49" s="18" t="s">
        <v>933</v>
      </c>
      <c r="E49" s="2"/>
      <c r="F49" s="18"/>
    </row>
    <row r="50" spans="1:6">
      <c r="A50" s="20">
        <v>8</v>
      </c>
      <c r="B50" s="20" t="s">
        <v>929</v>
      </c>
      <c r="C50" s="19">
        <v>5</v>
      </c>
      <c r="D50" s="18" t="s">
        <v>933</v>
      </c>
      <c r="E50" s="2"/>
      <c r="F50" s="18"/>
    </row>
    <row r="51" spans="1:6">
      <c r="A51" s="20">
        <v>9</v>
      </c>
      <c r="B51" s="20" t="s">
        <v>926</v>
      </c>
      <c r="C51" s="19">
        <v>4</v>
      </c>
      <c r="D51" s="18" t="s">
        <v>933</v>
      </c>
      <c r="E51" s="2"/>
      <c r="F51" s="18"/>
    </row>
    <row r="52" spans="1:6">
      <c r="A52" s="20">
        <v>9</v>
      </c>
      <c r="B52" s="20" t="s">
        <v>928</v>
      </c>
      <c r="C52" s="19">
        <v>4</v>
      </c>
      <c r="D52" s="18" t="s">
        <v>933</v>
      </c>
      <c r="E52" s="2"/>
      <c r="F52" s="18"/>
    </row>
    <row r="53" spans="1:6">
      <c r="A53" s="20"/>
      <c r="B53" s="20"/>
      <c r="C53" s="19" t="s">
        <v>947</v>
      </c>
      <c r="D53" s="18"/>
      <c r="E53" s="2"/>
      <c r="F53" s="18"/>
    </row>
    <row r="54" spans="1:6">
      <c r="A54" s="20">
        <v>11</v>
      </c>
      <c r="B54" s="20" t="s">
        <v>764</v>
      </c>
      <c r="C54" s="19">
        <v>16</v>
      </c>
      <c r="D54" s="18" t="s">
        <v>933</v>
      </c>
      <c r="E54" s="2"/>
      <c r="F54" s="18"/>
    </row>
    <row r="55" spans="1:6">
      <c r="A55" s="20"/>
      <c r="B55" s="20" t="s">
        <v>945</v>
      </c>
      <c r="C55" s="22"/>
      <c r="D55" s="18"/>
      <c r="E55" s="2"/>
      <c r="F55" s="18"/>
    </row>
    <row r="56" spans="1:6">
      <c r="A56" s="20" t="s">
        <v>27</v>
      </c>
      <c r="B56" s="18"/>
      <c r="C56" s="22">
        <v>12</v>
      </c>
      <c r="D56" s="18"/>
      <c r="E56" s="2"/>
      <c r="F56" s="18"/>
    </row>
    <row r="57" spans="1:6">
      <c r="A57" s="20">
        <v>1</v>
      </c>
      <c r="B57" s="20" t="s">
        <v>20</v>
      </c>
      <c r="C57" s="22" t="s">
        <v>885</v>
      </c>
      <c r="D57" s="18" t="s">
        <v>933</v>
      </c>
      <c r="E57" s="2"/>
      <c r="F57" s="18"/>
    </row>
    <row r="58" spans="1:6">
      <c r="A58" s="20"/>
      <c r="B58" s="18"/>
      <c r="C58" s="22" t="s">
        <v>946</v>
      </c>
      <c r="D58" s="18"/>
      <c r="E58" s="2"/>
      <c r="F58" s="18"/>
    </row>
    <row r="59" spans="1:6">
      <c r="A59" s="20">
        <v>2</v>
      </c>
      <c r="B59" s="20" t="s">
        <v>865</v>
      </c>
      <c r="C59" s="22">
        <v>2</v>
      </c>
      <c r="D59" s="18" t="s">
        <v>933</v>
      </c>
      <c r="E59" s="2"/>
      <c r="F59" s="18"/>
    </row>
    <row r="60" spans="1:6">
      <c r="A60" s="20"/>
      <c r="B60" s="18" t="s">
        <v>949</v>
      </c>
      <c r="C60" s="22"/>
      <c r="D60" s="18"/>
      <c r="E60" s="2"/>
      <c r="F60" s="18"/>
    </row>
    <row r="61" spans="1:6">
      <c r="A61" s="20"/>
      <c r="B61" s="18"/>
      <c r="C61" s="22"/>
      <c r="D61" s="18"/>
      <c r="E61" s="2"/>
      <c r="F61" s="18"/>
    </row>
    <row r="62" spans="1:6">
      <c r="A62" s="1" t="s">
        <v>86</v>
      </c>
      <c r="C62" s="22"/>
      <c r="E62" s="2"/>
    </row>
    <row r="63" spans="1:6">
      <c r="A63" s="1" t="s">
        <v>0</v>
      </c>
      <c r="C63" s="22"/>
      <c r="D63" s="7" t="s">
        <v>444</v>
      </c>
      <c r="E63" s="2">
        <f>SUM(C64:C82)/19</f>
        <v>93.21052631578948</v>
      </c>
      <c r="F63" t="s">
        <v>151</v>
      </c>
    </row>
    <row r="64" spans="1:6">
      <c r="A64" s="1">
        <v>1</v>
      </c>
      <c r="B64" t="s">
        <v>4</v>
      </c>
      <c r="C64" s="22">
        <v>114.5</v>
      </c>
      <c r="D64" t="s">
        <v>1598</v>
      </c>
      <c r="E64" s="2"/>
    </row>
    <row r="65" spans="1:5">
      <c r="A65" s="1">
        <v>2</v>
      </c>
      <c r="B65" t="s">
        <v>445</v>
      </c>
      <c r="C65" s="22">
        <v>111</v>
      </c>
      <c r="D65" t="s">
        <v>391</v>
      </c>
    </row>
    <row r="66" spans="1:5">
      <c r="A66" s="20">
        <v>2</v>
      </c>
      <c r="B66" t="s">
        <v>205</v>
      </c>
      <c r="C66" s="22">
        <v>111</v>
      </c>
      <c r="D66" t="s">
        <v>391</v>
      </c>
    </row>
    <row r="67" spans="1:5" s="18" customFormat="1">
      <c r="A67" s="20">
        <v>4</v>
      </c>
      <c r="B67" s="18" t="s">
        <v>1601</v>
      </c>
      <c r="C67" s="22">
        <v>110.75</v>
      </c>
      <c r="D67" s="18" t="s">
        <v>1598</v>
      </c>
    </row>
    <row r="68" spans="1:5">
      <c r="A68" s="20">
        <v>5</v>
      </c>
      <c r="B68" t="s">
        <v>446</v>
      </c>
      <c r="C68" s="22">
        <v>110.5</v>
      </c>
      <c r="D68" t="s">
        <v>391</v>
      </c>
    </row>
    <row r="69" spans="1:5">
      <c r="A69" s="20">
        <v>6</v>
      </c>
      <c r="B69" t="s">
        <v>447</v>
      </c>
      <c r="C69" s="22">
        <v>107.5</v>
      </c>
      <c r="D69" t="s">
        <v>391</v>
      </c>
    </row>
    <row r="70" spans="1:5">
      <c r="A70" s="20">
        <v>7</v>
      </c>
      <c r="B70" t="s">
        <v>421</v>
      </c>
      <c r="C70" s="22">
        <v>106</v>
      </c>
      <c r="D70" t="s">
        <v>391</v>
      </c>
      <c r="E70" s="2"/>
    </row>
    <row r="71" spans="1:5" s="18" customFormat="1">
      <c r="A71" s="20">
        <v>8</v>
      </c>
      <c r="B71" s="18" t="s">
        <v>1599</v>
      </c>
      <c r="C71" s="22">
        <v>97.75</v>
      </c>
      <c r="D71" s="18" t="s">
        <v>1598</v>
      </c>
      <c r="E71" s="2"/>
    </row>
    <row r="72" spans="1:5">
      <c r="A72" s="20">
        <v>9</v>
      </c>
      <c r="B72" t="s">
        <v>198</v>
      </c>
      <c r="C72" s="22">
        <v>97.5</v>
      </c>
      <c r="D72" t="s">
        <v>391</v>
      </c>
      <c r="E72" s="2"/>
    </row>
    <row r="73" spans="1:5">
      <c r="A73" s="20">
        <v>10</v>
      </c>
      <c r="B73" t="s">
        <v>448</v>
      </c>
      <c r="C73" s="22">
        <v>92</v>
      </c>
      <c r="D73" t="s">
        <v>391</v>
      </c>
      <c r="E73" s="2"/>
    </row>
    <row r="74" spans="1:5">
      <c r="A74" s="20">
        <v>11</v>
      </c>
      <c r="B74" t="s">
        <v>449</v>
      </c>
      <c r="C74" s="22">
        <v>87.5</v>
      </c>
      <c r="D74" t="s">
        <v>391</v>
      </c>
      <c r="E74" s="2"/>
    </row>
    <row r="75" spans="1:5">
      <c r="A75" s="20">
        <v>11</v>
      </c>
      <c r="B75" t="s">
        <v>285</v>
      </c>
      <c r="C75" s="22">
        <v>87.5</v>
      </c>
      <c r="D75" t="s">
        <v>391</v>
      </c>
      <c r="E75" s="2"/>
    </row>
    <row r="76" spans="1:5">
      <c r="A76" s="20">
        <v>11</v>
      </c>
      <c r="B76" t="s">
        <v>450</v>
      </c>
      <c r="C76" s="22">
        <v>87.5</v>
      </c>
      <c r="D76" t="s">
        <v>391</v>
      </c>
      <c r="E76" s="2"/>
    </row>
    <row r="77" spans="1:5">
      <c r="A77" s="20">
        <v>14</v>
      </c>
      <c r="B77" t="s">
        <v>451</v>
      </c>
      <c r="C77" s="22">
        <v>85</v>
      </c>
      <c r="D77" t="s">
        <v>391</v>
      </c>
      <c r="E77" s="2"/>
    </row>
    <row r="78" spans="1:5">
      <c r="A78" s="20">
        <v>15</v>
      </c>
      <c r="B78" t="s">
        <v>452</v>
      </c>
      <c r="C78" s="22">
        <v>80</v>
      </c>
      <c r="D78" t="s">
        <v>391</v>
      </c>
      <c r="E78" s="2"/>
    </row>
    <row r="79" spans="1:5">
      <c r="A79" s="20">
        <v>16</v>
      </c>
      <c r="B79" t="s">
        <v>453</v>
      </c>
      <c r="C79" s="22">
        <v>77.5</v>
      </c>
      <c r="D79" t="s">
        <v>391</v>
      </c>
      <c r="E79" s="2"/>
    </row>
    <row r="80" spans="1:5">
      <c r="A80" s="20">
        <v>17</v>
      </c>
      <c r="B80" t="s">
        <v>454</v>
      </c>
      <c r="C80" s="22">
        <v>75</v>
      </c>
      <c r="D80" t="s">
        <v>391</v>
      </c>
      <c r="E80" s="2"/>
    </row>
    <row r="81" spans="1:9">
      <c r="A81" s="20">
        <v>18</v>
      </c>
      <c r="B81" t="s">
        <v>455</v>
      </c>
      <c r="C81" s="22">
        <v>67.5</v>
      </c>
      <c r="D81" t="s">
        <v>391</v>
      </c>
      <c r="E81" s="2"/>
    </row>
    <row r="82" spans="1:9">
      <c r="A82" s="20">
        <v>19</v>
      </c>
      <c r="B82" t="s">
        <v>456</v>
      </c>
      <c r="C82" s="22">
        <v>65</v>
      </c>
      <c r="D82" t="s">
        <v>391</v>
      </c>
      <c r="E82" s="2"/>
    </row>
    <row r="83" spans="1:9">
      <c r="A83" s="1"/>
      <c r="B83" t="s">
        <v>475</v>
      </c>
      <c r="C83" s="22"/>
      <c r="E83" s="2"/>
    </row>
    <row r="84" spans="1:9">
      <c r="A84" s="1" t="s">
        <v>27</v>
      </c>
      <c r="C84" s="22"/>
      <c r="D84" s="7" t="s">
        <v>444</v>
      </c>
      <c r="E84" s="2">
        <f>SUM(C85:C87)/3</f>
        <v>51.833333333333336</v>
      </c>
      <c r="F84" t="s">
        <v>151</v>
      </c>
    </row>
    <row r="85" spans="1:9">
      <c r="A85" s="1">
        <v>1</v>
      </c>
      <c r="B85" t="s">
        <v>20</v>
      </c>
      <c r="C85" s="22">
        <v>55.5</v>
      </c>
      <c r="D85" t="s">
        <v>391</v>
      </c>
      <c r="E85" s="2"/>
    </row>
    <row r="86" spans="1:9">
      <c r="A86" s="1">
        <v>2</v>
      </c>
      <c r="B86" t="s">
        <v>443</v>
      </c>
      <c r="C86" s="22">
        <v>52.5</v>
      </c>
      <c r="D86" t="s">
        <v>391</v>
      </c>
      <c r="E86" s="2"/>
    </row>
    <row r="87" spans="1:9">
      <c r="A87" s="1">
        <v>3</v>
      </c>
      <c r="B87" t="s">
        <v>398</v>
      </c>
      <c r="C87" s="22">
        <v>47.5</v>
      </c>
      <c r="D87" t="s">
        <v>391</v>
      </c>
      <c r="E87" s="2"/>
    </row>
    <row r="88" spans="1:9">
      <c r="A88" s="1"/>
      <c r="C88" s="22"/>
      <c r="E88" s="2"/>
    </row>
    <row r="89" spans="1:9">
      <c r="A89" s="1"/>
      <c r="B89" t="s">
        <v>475</v>
      </c>
      <c r="C89" s="22"/>
      <c r="E89" s="2"/>
    </row>
    <row r="90" spans="1:9">
      <c r="A90" s="1" t="s">
        <v>87</v>
      </c>
      <c r="C90" s="22"/>
      <c r="E90" s="2"/>
    </row>
    <row r="91" spans="1:9">
      <c r="A91" s="1" t="s">
        <v>31</v>
      </c>
      <c r="C91" s="22"/>
      <c r="E91" s="2"/>
    </row>
    <row r="92" spans="1:9">
      <c r="A92" s="1">
        <v>1</v>
      </c>
      <c r="B92" t="s">
        <v>156</v>
      </c>
      <c r="C92" s="22">
        <v>83</v>
      </c>
      <c r="D92" t="s">
        <v>1597</v>
      </c>
      <c r="E92" s="2"/>
    </row>
    <row r="93" spans="1:9">
      <c r="A93" s="1">
        <v>2</v>
      </c>
      <c r="B93" s="18" t="s">
        <v>213</v>
      </c>
      <c r="C93" s="19">
        <v>71.5</v>
      </c>
      <c r="D93" t="s">
        <v>1184</v>
      </c>
      <c r="E93" s="2"/>
    </row>
    <row r="94" spans="1:9" s="18" customFormat="1">
      <c r="A94" s="20">
        <v>3</v>
      </c>
      <c r="B94" s="18" t="s">
        <v>33</v>
      </c>
      <c r="C94" s="19">
        <v>71</v>
      </c>
      <c r="D94" s="18" t="s">
        <v>1184</v>
      </c>
      <c r="E94" s="2"/>
      <c r="I94" s="19"/>
    </row>
    <row r="95" spans="1:9" s="18" customFormat="1">
      <c r="A95" s="20"/>
      <c r="B95" s="18" t="s">
        <v>475</v>
      </c>
      <c r="C95" s="22"/>
      <c r="E95" s="2"/>
      <c r="I95" s="19"/>
    </row>
    <row r="96" spans="1:9" s="18" customFormat="1">
      <c r="A96" s="18" t="s">
        <v>27</v>
      </c>
      <c r="C96" s="19"/>
      <c r="E96" s="2"/>
    </row>
    <row r="97" spans="1:9" s="18" customFormat="1">
      <c r="A97" s="20">
        <v>1</v>
      </c>
      <c r="B97" s="18" t="s">
        <v>20</v>
      </c>
      <c r="C97" s="22">
        <v>40</v>
      </c>
      <c r="D97" t="s">
        <v>404</v>
      </c>
      <c r="E97" s="2"/>
    </row>
    <row r="98" spans="1:9" s="18" customFormat="1">
      <c r="A98" s="20">
        <v>2</v>
      </c>
      <c r="B98" s="18" t="s">
        <v>1183</v>
      </c>
      <c r="C98" s="19">
        <v>27.5</v>
      </c>
      <c r="D98" s="18" t="s">
        <v>1184</v>
      </c>
      <c r="E98" s="2"/>
      <c r="I98" s="19"/>
    </row>
    <row r="99" spans="1:9" s="18" customFormat="1">
      <c r="A99" s="20">
        <v>3</v>
      </c>
      <c r="B99" s="18" t="s">
        <v>271</v>
      </c>
      <c r="C99" s="19">
        <v>22.5</v>
      </c>
      <c r="D99" s="18" t="s">
        <v>1184</v>
      </c>
      <c r="E99" s="2"/>
      <c r="I99" s="19"/>
    </row>
    <row r="100" spans="1:9">
      <c r="A100" s="1"/>
      <c r="B100" t="s">
        <v>475</v>
      </c>
      <c r="C100" s="22"/>
      <c r="E100" s="2"/>
    </row>
    <row r="101" spans="1:9">
      <c r="A101" s="1" t="s">
        <v>88</v>
      </c>
      <c r="C101" s="22"/>
      <c r="E101" s="2"/>
    </row>
    <row r="102" spans="1:9">
      <c r="A102" s="1" t="s">
        <v>31</v>
      </c>
      <c r="C102" s="22"/>
      <c r="D102" s="7" t="s">
        <v>184</v>
      </c>
      <c r="E102" s="2">
        <f>SUM(C103:C109)/7</f>
        <v>59.285714285714285</v>
      </c>
      <c r="F102" t="s">
        <v>260</v>
      </c>
    </row>
    <row r="103" spans="1:9">
      <c r="A103" s="1">
        <v>1</v>
      </c>
      <c r="B103" t="s">
        <v>4</v>
      </c>
      <c r="C103" s="22">
        <v>75</v>
      </c>
      <c r="D103" t="s">
        <v>134</v>
      </c>
      <c r="E103" s="2"/>
    </row>
    <row r="104" spans="1:9">
      <c r="A104" s="1">
        <v>2</v>
      </c>
      <c r="B104" t="s">
        <v>161</v>
      </c>
      <c r="C104" s="22">
        <v>67</v>
      </c>
      <c r="D104" t="s">
        <v>134</v>
      </c>
      <c r="E104" s="2"/>
    </row>
    <row r="105" spans="1:9">
      <c r="A105" s="1">
        <v>3</v>
      </c>
      <c r="B105" t="s">
        <v>33</v>
      </c>
      <c r="C105" s="22">
        <v>60</v>
      </c>
      <c r="D105" t="s">
        <v>134</v>
      </c>
      <c r="E105" s="2"/>
    </row>
    <row r="106" spans="1:9">
      <c r="A106" s="1">
        <v>4</v>
      </c>
      <c r="B106" t="s">
        <v>124</v>
      </c>
      <c r="C106" s="22">
        <v>57</v>
      </c>
      <c r="D106" t="s">
        <v>439</v>
      </c>
      <c r="E106" s="2"/>
    </row>
    <row r="107" spans="1:9">
      <c r="A107" s="1">
        <v>5</v>
      </c>
      <c r="B107" t="s">
        <v>232</v>
      </c>
      <c r="C107" s="22">
        <v>56</v>
      </c>
      <c r="D107" t="s">
        <v>439</v>
      </c>
      <c r="E107" s="2"/>
    </row>
    <row r="108" spans="1:9">
      <c r="A108" s="1">
        <v>6</v>
      </c>
      <c r="B108" t="s">
        <v>440</v>
      </c>
      <c r="C108" s="22">
        <v>55</v>
      </c>
      <c r="D108" t="s">
        <v>439</v>
      </c>
      <c r="E108" s="2"/>
    </row>
    <row r="109" spans="1:9">
      <c r="A109" s="1">
        <v>7</v>
      </c>
      <c r="B109" t="s">
        <v>441</v>
      </c>
      <c r="C109" s="22">
        <v>45</v>
      </c>
      <c r="D109" t="s">
        <v>439</v>
      </c>
      <c r="E109" s="2"/>
    </row>
    <row r="110" spans="1:9">
      <c r="A110" s="1"/>
      <c r="B110" t="s">
        <v>475</v>
      </c>
      <c r="C110" s="22"/>
      <c r="E110" s="2"/>
    </row>
    <row r="111" spans="1:9">
      <c r="A111" s="1" t="s">
        <v>18</v>
      </c>
      <c r="C111" s="22"/>
      <c r="E111" s="2"/>
    </row>
    <row r="112" spans="1:9">
      <c r="A112" s="1">
        <v>1</v>
      </c>
      <c r="B112" t="s">
        <v>20</v>
      </c>
      <c r="C112" s="22">
        <v>17</v>
      </c>
      <c r="D112" t="s">
        <v>134</v>
      </c>
      <c r="E112" s="2"/>
    </row>
    <row r="113" spans="1:6">
      <c r="A113" s="1"/>
      <c r="C113" s="22"/>
      <c r="E113" s="2"/>
    </row>
    <row r="114" spans="1:6">
      <c r="A114" s="20"/>
      <c r="B114" s="18" t="s">
        <v>475</v>
      </c>
      <c r="C114" s="22"/>
      <c r="D114" s="18"/>
      <c r="E114" s="2"/>
      <c r="F114" s="18"/>
    </row>
    <row r="115" spans="1:6">
      <c r="A115" s="20" t="s">
        <v>737</v>
      </c>
      <c r="B115" s="18"/>
      <c r="C115" s="22"/>
      <c r="D115" s="18"/>
      <c r="E115" s="2"/>
      <c r="F115" s="18"/>
    </row>
    <row r="116" spans="1:6">
      <c r="A116" s="20" t="s">
        <v>31</v>
      </c>
      <c r="B116" s="18"/>
      <c r="C116" s="22"/>
      <c r="D116" s="19" t="s">
        <v>184</v>
      </c>
      <c r="E116" s="2">
        <f>SUM(C117:C146)/30</f>
        <v>19.8</v>
      </c>
      <c r="F116" s="18" t="s">
        <v>260</v>
      </c>
    </row>
    <row r="117" spans="1:6">
      <c r="A117" s="30">
        <v>1</v>
      </c>
      <c r="B117" s="25" t="s">
        <v>340</v>
      </c>
      <c r="C117" s="30">
        <v>51</v>
      </c>
      <c r="D117" s="18" t="s">
        <v>694</v>
      </c>
      <c r="E117" s="2"/>
      <c r="F117" s="18"/>
    </row>
    <row r="118" spans="1:6">
      <c r="A118" s="30">
        <v>2</v>
      </c>
      <c r="B118" s="25" t="s">
        <v>4</v>
      </c>
      <c r="C118" s="33">
        <v>44</v>
      </c>
      <c r="D118" s="18" t="s">
        <v>694</v>
      </c>
      <c r="E118" s="2"/>
      <c r="F118" s="18"/>
    </row>
    <row r="119" spans="1:6">
      <c r="A119" s="30">
        <v>3</v>
      </c>
      <c r="B119" s="25" t="s">
        <v>723</v>
      </c>
      <c r="C119" s="33">
        <v>41</v>
      </c>
      <c r="D119" s="18" t="s">
        <v>694</v>
      </c>
      <c r="E119" s="2"/>
      <c r="F119" s="18"/>
    </row>
    <row r="120" spans="1:6">
      <c r="A120" s="30">
        <v>4</v>
      </c>
      <c r="B120" s="25" t="s">
        <v>503</v>
      </c>
      <c r="C120" s="30">
        <v>39</v>
      </c>
      <c r="D120" s="18" t="s">
        <v>694</v>
      </c>
      <c r="E120" s="2"/>
      <c r="F120" s="18"/>
    </row>
    <row r="121" spans="1:6">
      <c r="A121" s="30">
        <v>5</v>
      </c>
      <c r="B121" s="25" t="s">
        <v>33</v>
      </c>
      <c r="C121" s="30">
        <v>38</v>
      </c>
      <c r="D121" s="18" t="s">
        <v>694</v>
      </c>
      <c r="E121" s="2"/>
      <c r="F121" s="18"/>
    </row>
    <row r="122" spans="1:6">
      <c r="A122" s="30">
        <v>6</v>
      </c>
      <c r="B122" s="25" t="s">
        <v>680</v>
      </c>
      <c r="C122" s="33">
        <v>37</v>
      </c>
      <c r="D122" s="18" t="s">
        <v>694</v>
      </c>
      <c r="E122" s="2"/>
      <c r="F122" s="18"/>
    </row>
    <row r="123" spans="1:6">
      <c r="A123" s="30">
        <v>7</v>
      </c>
      <c r="B123" s="25" t="s">
        <v>724</v>
      </c>
      <c r="C123" s="33">
        <v>33</v>
      </c>
      <c r="D123" s="18" t="s">
        <v>694</v>
      </c>
      <c r="E123" s="2"/>
      <c r="F123" s="18"/>
    </row>
    <row r="124" spans="1:6">
      <c r="A124" s="30">
        <v>8</v>
      </c>
      <c r="B124" s="25" t="s">
        <v>725</v>
      </c>
      <c r="C124" s="33">
        <v>31</v>
      </c>
      <c r="D124" s="18" t="s">
        <v>694</v>
      </c>
      <c r="E124" s="2"/>
      <c r="F124" s="18"/>
    </row>
    <row r="125" spans="1:6">
      <c r="A125" s="30">
        <v>9</v>
      </c>
      <c r="B125" s="25" t="s">
        <v>686</v>
      </c>
      <c r="C125" s="30">
        <v>31</v>
      </c>
      <c r="D125" s="18" t="s">
        <v>694</v>
      </c>
      <c r="E125" s="2"/>
      <c r="F125" s="18"/>
    </row>
    <row r="126" spans="1:6">
      <c r="A126" s="30">
        <v>10</v>
      </c>
      <c r="B126" s="25" t="s">
        <v>726</v>
      </c>
      <c r="C126" s="33">
        <v>29</v>
      </c>
      <c r="D126" s="18" t="s">
        <v>694</v>
      </c>
      <c r="E126" s="2"/>
      <c r="F126" s="18"/>
    </row>
    <row r="127" spans="1:6">
      <c r="A127" s="30">
        <v>11</v>
      </c>
      <c r="B127" s="25" t="s">
        <v>681</v>
      </c>
      <c r="C127" s="33">
        <v>27</v>
      </c>
      <c r="D127" s="18" t="s">
        <v>694</v>
      </c>
      <c r="E127" s="2"/>
      <c r="F127" s="18"/>
    </row>
    <row r="128" spans="1:6">
      <c r="A128" s="30">
        <v>11</v>
      </c>
      <c r="B128" s="25" t="s">
        <v>687</v>
      </c>
      <c r="C128" s="33">
        <v>23</v>
      </c>
      <c r="D128" s="18" t="s">
        <v>694</v>
      </c>
      <c r="E128" s="2"/>
      <c r="F128" s="18"/>
    </row>
    <row r="129" spans="1:6">
      <c r="A129" s="30">
        <v>13</v>
      </c>
      <c r="B129" s="25" t="s">
        <v>700</v>
      </c>
      <c r="C129" s="33">
        <v>18</v>
      </c>
      <c r="D129" s="18" t="s">
        <v>694</v>
      </c>
      <c r="E129" s="2"/>
      <c r="F129" s="18"/>
    </row>
    <row r="130" spans="1:6">
      <c r="A130" s="30">
        <v>13</v>
      </c>
      <c r="B130" s="25" t="s">
        <v>698</v>
      </c>
      <c r="C130" s="30">
        <v>17</v>
      </c>
      <c r="D130" s="18" t="s">
        <v>694</v>
      </c>
      <c r="E130" s="2"/>
      <c r="F130" s="18"/>
    </row>
    <row r="131" spans="1:6">
      <c r="A131" s="30">
        <v>15</v>
      </c>
      <c r="B131" s="25" t="s">
        <v>727</v>
      </c>
      <c r="C131" s="33">
        <v>15</v>
      </c>
      <c r="D131" s="18" t="s">
        <v>694</v>
      </c>
      <c r="E131" s="2"/>
      <c r="F131" s="18"/>
    </row>
    <row r="132" spans="1:6">
      <c r="A132" s="30">
        <v>16</v>
      </c>
      <c r="B132" s="25" t="s">
        <v>706</v>
      </c>
      <c r="C132" s="30">
        <v>14</v>
      </c>
      <c r="D132" s="18" t="s">
        <v>694</v>
      </c>
      <c r="E132" s="2"/>
      <c r="F132" s="18"/>
    </row>
    <row r="133" spans="1:6">
      <c r="A133" s="30">
        <v>16</v>
      </c>
      <c r="B133" s="25" t="s">
        <v>728</v>
      </c>
      <c r="C133" s="33">
        <v>13</v>
      </c>
      <c r="D133" s="18" t="s">
        <v>694</v>
      </c>
      <c r="E133" s="2"/>
      <c r="F133" s="18"/>
    </row>
    <row r="134" spans="1:6">
      <c r="A134" s="30">
        <v>18</v>
      </c>
      <c r="B134" s="25" t="s">
        <v>729</v>
      </c>
      <c r="C134" s="33">
        <v>13</v>
      </c>
      <c r="D134" s="18" t="s">
        <v>694</v>
      </c>
      <c r="E134" s="2"/>
      <c r="F134" s="18"/>
    </row>
    <row r="135" spans="1:6">
      <c r="A135" s="30">
        <v>19</v>
      </c>
      <c r="B135" s="25" t="s">
        <v>688</v>
      </c>
      <c r="C135" s="33">
        <v>12</v>
      </c>
      <c r="D135" s="18" t="s">
        <v>694</v>
      </c>
      <c r="E135" s="2"/>
      <c r="F135" s="18"/>
    </row>
    <row r="136" spans="1:6">
      <c r="A136" s="30">
        <v>19</v>
      </c>
      <c r="B136" s="25" t="s">
        <v>730</v>
      </c>
      <c r="C136" s="33">
        <v>12</v>
      </c>
      <c r="D136" s="18" t="s">
        <v>694</v>
      </c>
      <c r="E136" s="2"/>
      <c r="F136" s="18"/>
    </row>
    <row r="137" spans="1:6">
      <c r="A137" s="30">
        <v>21</v>
      </c>
      <c r="B137" s="25" t="s">
        <v>731</v>
      </c>
      <c r="C137" s="33">
        <v>11</v>
      </c>
      <c r="D137" s="18" t="s">
        <v>694</v>
      </c>
      <c r="E137" s="2"/>
      <c r="F137" s="18"/>
    </row>
    <row r="138" spans="1:6">
      <c r="A138" s="30">
        <v>21</v>
      </c>
      <c r="B138" s="25" t="s">
        <v>712</v>
      </c>
      <c r="C138" s="30">
        <v>11</v>
      </c>
      <c r="D138" s="18" t="s">
        <v>694</v>
      </c>
      <c r="E138" s="2"/>
      <c r="F138" s="18"/>
    </row>
    <row r="139" spans="1:6">
      <c r="A139" s="30">
        <v>23</v>
      </c>
      <c r="B139" s="25" t="s">
        <v>732</v>
      </c>
      <c r="C139" s="33">
        <v>9</v>
      </c>
      <c r="D139" s="18" t="s">
        <v>694</v>
      </c>
      <c r="E139" s="2"/>
      <c r="F139" s="18"/>
    </row>
    <row r="140" spans="1:6">
      <c r="A140" s="30">
        <v>23</v>
      </c>
      <c r="B140" s="25" t="s">
        <v>713</v>
      </c>
      <c r="C140" s="33">
        <v>9</v>
      </c>
      <c r="D140" s="18" t="s">
        <v>694</v>
      </c>
      <c r="E140" s="2"/>
      <c r="F140" s="18"/>
    </row>
    <row r="141" spans="1:6">
      <c r="A141" s="30">
        <v>25</v>
      </c>
      <c r="B141" s="25" t="s">
        <v>733</v>
      </c>
      <c r="C141" s="33">
        <v>4</v>
      </c>
      <c r="D141" s="18" t="s">
        <v>694</v>
      </c>
      <c r="E141" s="2"/>
      <c r="F141" s="18"/>
    </row>
    <row r="142" spans="1:6">
      <c r="A142" s="30">
        <v>25</v>
      </c>
      <c r="B142" s="25" t="s">
        <v>682</v>
      </c>
      <c r="C142" s="30">
        <v>4</v>
      </c>
      <c r="D142" s="18" t="s">
        <v>694</v>
      </c>
      <c r="E142" s="2"/>
      <c r="F142" s="18"/>
    </row>
    <row r="143" spans="1:6">
      <c r="A143" s="30">
        <v>27</v>
      </c>
      <c r="B143" s="25" t="s">
        <v>734</v>
      </c>
      <c r="C143" s="33">
        <v>3</v>
      </c>
      <c r="D143" s="18" t="s">
        <v>694</v>
      </c>
      <c r="E143" s="2"/>
      <c r="F143" s="18"/>
    </row>
    <row r="144" spans="1:6">
      <c r="A144" s="30">
        <v>28</v>
      </c>
      <c r="B144" s="25" t="s">
        <v>735</v>
      </c>
      <c r="C144" s="33">
        <v>2</v>
      </c>
      <c r="D144" s="18" t="s">
        <v>694</v>
      </c>
      <c r="E144" s="2"/>
      <c r="F144" s="18"/>
    </row>
    <row r="145" spans="1:6">
      <c r="A145" s="30">
        <v>28</v>
      </c>
      <c r="B145" s="25" t="s">
        <v>736</v>
      </c>
      <c r="C145" s="33">
        <v>2</v>
      </c>
      <c r="D145" s="18" t="s">
        <v>694</v>
      </c>
      <c r="E145" s="2"/>
      <c r="F145" s="18"/>
    </row>
    <row r="146" spans="1:6">
      <c r="A146" s="30">
        <v>30</v>
      </c>
      <c r="B146" s="25" t="s">
        <v>715</v>
      </c>
      <c r="C146" s="30">
        <v>1</v>
      </c>
      <c r="D146" s="18" t="s">
        <v>694</v>
      </c>
      <c r="E146" s="2"/>
      <c r="F146" s="18"/>
    </row>
    <row r="147" spans="1:6">
      <c r="A147" s="1" t="s">
        <v>39</v>
      </c>
      <c r="C147" s="22"/>
      <c r="E147" s="2"/>
    </row>
    <row r="149" spans="1:6">
      <c r="A149" s="1"/>
      <c r="C149" s="22"/>
      <c r="E149" s="2"/>
    </row>
    <row r="150" spans="1:6">
      <c r="A150" s="1" t="s">
        <v>91</v>
      </c>
      <c r="C150" s="22"/>
      <c r="E150" s="2"/>
    </row>
    <row r="151" spans="1:6">
      <c r="A151" s="1"/>
      <c r="C151" s="22"/>
      <c r="E151" s="2"/>
    </row>
    <row r="152" spans="1:6">
      <c r="A152" s="1" t="s">
        <v>92</v>
      </c>
      <c r="C152" s="22"/>
      <c r="E152" s="2"/>
    </row>
    <row r="153" spans="1:6">
      <c r="A153" s="1"/>
      <c r="C153" s="22"/>
      <c r="E153" s="2"/>
    </row>
    <row r="154" spans="1:6">
      <c r="A154" s="1" t="s">
        <v>93</v>
      </c>
      <c r="C154" s="22"/>
      <c r="E154" s="2"/>
    </row>
    <row r="155" spans="1:6">
      <c r="A155" s="1" t="s">
        <v>0</v>
      </c>
      <c r="C155" s="22" t="s">
        <v>279</v>
      </c>
      <c r="E155" s="2"/>
    </row>
    <row r="156" spans="1:6">
      <c r="A156" s="1">
        <v>1</v>
      </c>
      <c r="B156" t="s">
        <v>156</v>
      </c>
      <c r="C156" s="22">
        <v>34</v>
      </c>
      <c r="D156" t="s">
        <v>391</v>
      </c>
      <c r="E156" s="2"/>
    </row>
    <row r="157" spans="1:6">
      <c r="A157" s="1">
        <v>2</v>
      </c>
      <c r="B157" t="s">
        <v>205</v>
      </c>
      <c r="C157" s="22">
        <v>30</v>
      </c>
      <c r="D157" t="s">
        <v>391</v>
      </c>
      <c r="E157" s="2"/>
    </row>
    <row r="158" spans="1:6">
      <c r="A158" s="1">
        <v>3</v>
      </c>
      <c r="B158" t="s">
        <v>420</v>
      </c>
      <c r="C158" s="22">
        <v>26</v>
      </c>
      <c r="D158" t="s">
        <v>391</v>
      </c>
      <c r="E158" s="2"/>
    </row>
    <row r="159" spans="1:6">
      <c r="A159" s="1">
        <v>4</v>
      </c>
      <c r="B159" t="s">
        <v>421</v>
      </c>
      <c r="C159" s="22">
        <v>24</v>
      </c>
      <c r="D159" t="s">
        <v>391</v>
      </c>
      <c r="E159" s="2"/>
    </row>
    <row r="160" spans="1:6">
      <c r="A160" s="1">
        <v>5</v>
      </c>
      <c r="B160" t="s">
        <v>422</v>
      </c>
      <c r="C160" s="22">
        <v>17</v>
      </c>
      <c r="D160" t="s">
        <v>391</v>
      </c>
      <c r="E160" s="2"/>
    </row>
    <row r="161" spans="1:6">
      <c r="A161" s="1">
        <v>6</v>
      </c>
      <c r="B161" t="s">
        <v>285</v>
      </c>
      <c r="C161" s="22">
        <v>23</v>
      </c>
      <c r="D161" t="s">
        <v>391</v>
      </c>
      <c r="E161" s="2"/>
    </row>
    <row r="162" spans="1:6">
      <c r="A162" s="1">
        <v>7</v>
      </c>
      <c r="B162" t="s">
        <v>1</v>
      </c>
      <c r="C162" s="22">
        <v>18</v>
      </c>
      <c r="D162" t="s">
        <v>391</v>
      </c>
      <c r="E162" s="2"/>
    </row>
    <row r="163" spans="1:6">
      <c r="A163" s="1">
        <v>8</v>
      </c>
      <c r="B163" t="s">
        <v>409</v>
      </c>
      <c r="C163" s="22">
        <v>18</v>
      </c>
      <c r="D163" t="s">
        <v>391</v>
      </c>
      <c r="E163" s="2"/>
    </row>
    <row r="164" spans="1:6">
      <c r="A164" s="1">
        <v>8</v>
      </c>
      <c r="B164" t="s">
        <v>397</v>
      </c>
      <c r="C164" s="22">
        <v>13</v>
      </c>
      <c r="D164" t="s">
        <v>391</v>
      </c>
      <c r="E164" s="2"/>
    </row>
    <row r="165" spans="1:6">
      <c r="A165" s="1"/>
      <c r="B165" t="s">
        <v>475</v>
      </c>
      <c r="C165" s="22"/>
      <c r="E165" s="2"/>
    </row>
    <row r="166" spans="1:6">
      <c r="A166" s="1" t="s">
        <v>18</v>
      </c>
      <c r="C166" s="22" t="s">
        <v>284</v>
      </c>
      <c r="E166" s="2"/>
    </row>
    <row r="167" spans="1:6">
      <c r="A167" s="1">
        <v>1</v>
      </c>
      <c r="B167" t="s">
        <v>20</v>
      </c>
      <c r="C167" s="22">
        <v>36</v>
      </c>
      <c r="D167" t="s">
        <v>391</v>
      </c>
      <c r="E167" s="2"/>
    </row>
    <row r="168" spans="1:6">
      <c r="A168" s="1">
        <v>2</v>
      </c>
      <c r="B168" t="s">
        <v>398</v>
      </c>
      <c r="C168" s="22">
        <v>16</v>
      </c>
      <c r="D168" t="s">
        <v>391</v>
      </c>
      <c r="E168" s="2"/>
    </row>
    <row r="169" spans="1:6">
      <c r="A169" s="1"/>
      <c r="C169" s="22"/>
      <c r="E169" s="2"/>
    </row>
    <row r="170" spans="1:6">
      <c r="B170" t="s">
        <v>982</v>
      </c>
    </row>
    <row r="171" spans="1:6">
      <c r="A171" s="1"/>
      <c r="C171" s="22"/>
      <c r="E171" s="2"/>
    </row>
    <row r="172" spans="1:6">
      <c r="A172" s="1" t="s">
        <v>110</v>
      </c>
      <c r="C172" s="22"/>
      <c r="E172" s="2"/>
    </row>
    <row r="173" spans="1:6">
      <c r="A173" s="1"/>
      <c r="C173" s="22"/>
      <c r="E173" s="2"/>
    </row>
    <row r="174" spans="1:6">
      <c r="A174" s="1" t="s">
        <v>111</v>
      </c>
      <c r="C174" s="22" t="s">
        <v>540</v>
      </c>
      <c r="E174" s="2"/>
    </row>
    <row r="175" spans="1:6">
      <c r="A175" s="1" t="s">
        <v>0</v>
      </c>
      <c r="C175" s="22"/>
      <c r="D175" s="7" t="s">
        <v>150</v>
      </c>
      <c r="E175" s="2">
        <f>SUM(C176:C187)/12</f>
        <v>52.022500000000008</v>
      </c>
      <c r="F175" t="s">
        <v>151</v>
      </c>
    </row>
    <row r="176" spans="1:6">
      <c r="A176" s="1">
        <v>1</v>
      </c>
      <c r="B176" t="s">
        <v>3</v>
      </c>
      <c r="C176" s="22">
        <v>70.3</v>
      </c>
      <c r="D176" t="s">
        <v>386</v>
      </c>
      <c r="E176" s="2"/>
    </row>
    <row r="177" spans="1:6">
      <c r="A177" s="1">
        <v>2</v>
      </c>
      <c r="B177" t="s">
        <v>6</v>
      </c>
      <c r="C177" s="22">
        <v>63.3</v>
      </c>
      <c r="D177" t="s">
        <v>386</v>
      </c>
      <c r="E177" s="2"/>
    </row>
    <row r="178" spans="1:6">
      <c r="A178" s="1">
        <v>3</v>
      </c>
      <c r="B178" t="s">
        <v>33</v>
      </c>
      <c r="C178" s="22">
        <v>62.3</v>
      </c>
      <c r="D178" t="s">
        <v>386</v>
      </c>
      <c r="E178" s="2"/>
    </row>
    <row r="179" spans="1:6">
      <c r="A179" s="1">
        <v>4</v>
      </c>
      <c r="B179" t="s">
        <v>4</v>
      </c>
      <c r="C179" s="22">
        <v>62.05</v>
      </c>
      <c r="D179" t="s">
        <v>386</v>
      </c>
      <c r="E179" s="2"/>
    </row>
    <row r="180" spans="1:6">
      <c r="A180" s="1">
        <v>5</v>
      </c>
      <c r="B180" t="s">
        <v>161</v>
      </c>
      <c r="C180" s="22">
        <v>61.8</v>
      </c>
      <c r="D180" t="s">
        <v>386</v>
      </c>
      <c r="E180" s="2"/>
    </row>
    <row r="181" spans="1:6">
      <c r="A181" s="1">
        <v>6</v>
      </c>
      <c r="B181" t="s">
        <v>206</v>
      </c>
      <c r="C181" s="22">
        <v>53.35</v>
      </c>
      <c r="D181" t="s">
        <v>387</v>
      </c>
      <c r="E181" s="2"/>
    </row>
    <row r="182" spans="1:6">
      <c r="A182" s="1">
        <v>6</v>
      </c>
      <c r="B182" t="s">
        <v>340</v>
      </c>
      <c r="C182" s="22">
        <v>53.35</v>
      </c>
      <c r="D182" t="s">
        <v>387</v>
      </c>
      <c r="E182" s="2"/>
    </row>
    <row r="183" spans="1:6">
      <c r="A183" s="1">
        <v>8</v>
      </c>
      <c r="B183" t="s">
        <v>339</v>
      </c>
      <c r="C183" s="22">
        <v>46.55</v>
      </c>
      <c r="D183" t="s">
        <v>386</v>
      </c>
      <c r="E183" s="2"/>
    </row>
    <row r="184" spans="1:6">
      <c r="A184" s="1">
        <v>9</v>
      </c>
      <c r="B184" t="s">
        <v>388</v>
      </c>
      <c r="C184" s="22">
        <v>45.3</v>
      </c>
      <c r="D184" t="s">
        <v>386</v>
      </c>
      <c r="E184" s="2"/>
    </row>
    <row r="185" spans="1:6">
      <c r="A185" s="1">
        <v>10</v>
      </c>
      <c r="B185" t="s">
        <v>358</v>
      </c>
      <c r="C185" s="22">
        <v>40.03</v>
      </c>
      <c r="D185" t="s">
        <v>386</v>
      </c>
      <c r="E185" s="2"/>
    </row>
    <row r="186" spans="1:6">
      <c r="A186" s="1">
        <v>11</v>
      </c>
      <c r="B186" t="s">
        <v>288</v>
      </c>
      <c r="C186" s="22">
        <v>35.85</v>
      </c>
      <c r="D186" t="s">
        <v>386</v>
      </c>
      <c r="E186" s="2"/>
    </row>
    <row r="187" spans="1:6">
      <c r="A187" s="1">
        <v>12</v>
      </c>
      <c r="B187" t="s">
        <v>389</v>
      </c>
      <c r="C187" s="22">
        <v>30.09</v>
      </c>
      <c r="D187" t="s">
        <v>386</v>
      </c>
      <c r="E187" s="2"/>
    </row>
    <row r="188" spans="1:6">
      <c r="A188" s="1"/>
      <c r="B188" t="s">
        <v>475</v>
      </c>
      <c r="C188" s="22"/>
      <c r="E188" s="2"/>
    </row>
    <row r="189" spans="1:6">
      <c r="A189" s="1" t="s">
        <v>27</v>
      </c>
      <c r="C189" s="22"/>
      <c r="D189" s="7" t="s">
        <v>150</v>
      </c>
      <c r="E189" s="2">
        <f>SUM(C190:C193)/4</f>
        <v>29.875</v>
      </c>
      <c r="F189" t="s">
        <v>151</v>
      </c>
    </row>
    <row r="190" spans="1:6">
      <c r="A190" s="1">
        <v>1</v>
      </c>
      <c r="B190" s="1" t="s">
        <v>269</v>
      </c>
      <c r="C190" s="22">
        <v>40.299999999999997</v>
      </c>
      <c r="D190" t="s">
        <v>386</v>
      </c>
      <c r="E190" s="2"/>
    </row>
    <row r="191" spans="1:6">
      <c r="A191" s="1">
        <v>2</v>
      </c>
      <c r="B191" s="1" t="s">
        <v>20</v>
      </c>
      <c r="C191" s="22">
        <v>36.1</v>
      </c>
      <c r="D191" t="s">
        <v>386</v>
      </c>
      <c r="E191" s="2"/>
    </row>
    <row r="192" spans="1:6">
      <c r="A192" s="1">
        <v>3</v>
      </c>
      <c r="B192" s="1" t="s">
        <v>193</v>
      </c>
      <c r="C192" s="22">
        <v>25.05</v>
      </c>
      <c r="D192" t="s">
        <v>386</v>
      </c>
      <c r="E192" s="2"/>
    </row>
    <row r="193" spans="1:5">
      <c r="A193" s="1">
        <v>4</v>
      </c>
      <c r="B193" s="1" t="s">
        <v>361</v>
      </c>
      <c r="C193" s="22">
        <v>18.05</v>
      </c>
      <c r="D193" t="s">
        <v>386</v>
      </c>
      <c r="E193" s="2"/>
    </row>
    <row r="194" spans="1:5">
      <c r="A194" s="1"/>
      <c r="B194" t="s">
        <v>475</v>
      </c>
      <c r="C194" s="22"/>
      <c r="E194" s="2"/>
    </row>
    <row r="195" spans="1:5">
      <c r="A195" s="1" t="s">
        <v>112</v>
      </c>
      <c r="C195" s="22"/>
    </row>
    <row r="196" spans="1:5">
      <c r="A196" s="1" t="s">
        <v>0</v>
      </c>
      <c r="C196" s="22" t="s">
        <v>322</v>
      </c>
    </row>
    <row r="197" spans="1:5">
      <c r="A197" s="1">
        <v>1</v>
      </c>
      <c r="B197" t="s">
        <v>140</v>
      </c>
      <c r="C197" s="22">
        <v>12</v>
      </c>
      <c r="D197" t="s">
        <v>350</v>
      </c>
    </row>
    <row r="198" spans="1:5">
      <c r="A198" s="1">
        <v>2</v>
      </c>
      <c r="B198" t="s">
        <v>232</v>
      </c>
      <c r="C198" s="22">
        <v>3</v>
      </c>
      <c r="D198" t="s">
        <v>350</v>
      </c>
    </row>
    <row r="199" spans="1:5">
      <c r="A199" s="1">
        <v>2</v>
      </c>
      <c r="B199" t="s">
        <v>146</v>
      </c>
      <c r="C199" s="22">
        <v>3</v>
      </c>
      <c r="D199" t="s">
        <v>350</v>
      </c>
    </row>
    <row r="200" spans="1:5">
      <c r="A200" s="1"/>
      <c r="B200" t="s">
        <v>475</v>
      </c>
      <c r="C200" s="22" t="s">
        <v>385</v>
      </c>
    </row>
    <row r="201" spans="1:5">
      <c r="A201" s="1">
        <v>4</v>
      </c>
      <c r="B201" t="s">
        <v>230</v>
      </c>
      <c r="C201" s="22">
        <v>20</v>
      </c>
      <c r="D201" t="s">
        <v>350</v>
      </c>
    </row>
    <row r="202" spans="1:5">
      <c r="A202" s="1">
        <v>5</v>
      </c>
      <c r="B202" t="s">
        <v>142</v>
      </c>
      <c r="C202" s="22">
        <v>25</v>
      </c>
      <c r="D202" t="s">
        <v>350</v>
      </c>
    </row>
    <row r="203" spans="1:5">
      <c r="A203" s="1">
        <v>6</v>
      </c>
      <c r="B203" t="s">
        <v>318</v>
      </c>
      <c r="C203" s="22">
        <v>2</v>
      </c>
      <c r="D203" t="s">
        <v>350</v>
      </c>
    </row>
    <row r="204" spans="1:5">
      <c r="A204" s="16"/>
      <c r="B204" s="15"/>
      <c r="C204" s="22"/>
      <c r="D204" s="15"/>
    </row>
    <row r="205" spans="1:5">
      <c r="A205" s="1"/>
      <c r="B205" t="s">
        <v>475</v>
      </c>
      <c r="C205" s="22"/>
    </row>
    <row r="206" spans="1:5">
      <c r="A206" s="1" t="s">
        <v>18</v>
      </c>
      <c r="C206" s="22" t="s">
        <v>385</v>
      </c>
    </row>
    <row r="207" spans="1:5">
      <c r="A207" s="1">
        <v>1</v>
      </c>
      <c r="B207" t="s">
        <v>20</v>
      </c>
      <c r="C207" s="22">
        <v>5</v>
      </c>
      <c r="D207" t="s">
        <v>350</v>
      </c>
    </row>
    <row r="208" spans="1:5">
      <c r="A208" s="1">
        <v>2</v>
      </c>
      <c r="B208" t="s">
        <v>384</v>
      </c>
      <c r="C208" s="22">
        <v>4</v>
      </c>
      <c r="D208" t="s">
        <v>350</v>
      </c>
    </row>
    <row r="209" spans="1:6">
      <c r="A209" s="1"/>
      <c r="C209" s="22"/>
    </row>
    <row r="210" spans="1:6">
      <c r="A210" s="1" t="s">
        <v>563</v>
      </c>
      <c r="C210" s="22"/>
    </row>
    <row r="211" spans="1:6">
      <c r="A211" s="1" t="s">
        <v>564</v>
      </c>
      <c r="C211" s="22" t="s">
        <v>540</v>
      </c>
    </row>
    <row r="212" spans="1:6">
      <c r="A212" s="16"/>
      <c r="B212" s="15"/>
      <c r="C212" s="22"/>
      <c r="D212" s="15"/>
    </row>
    <row r="213" spans="1:6">
      <c r="A213" s="16"/>
      <c r="B213" s="15" t="s">
        <v>475</v>
      </c>
      <c r="C213" s="22"/>
      <c r="D213" s="15"/>
    </row>
    <row r="214" spans="1:6">
      <c r="A214" s="1" t="s">
        <v>583</v>
      </c>
      <c r="C214" s="22"/>
    </row>
    <row r="215" spans="1:6">
      <c r="A215" s="16">
        <v>1</v>
      </c>
      <c r="B215" s="21" t="s">
        <v>289</v>
      </c>
      <c r="C215" s="22">
        <v>27.95</v>
      </c>
      <c r="D215" s="15" t="s">
        <v>581</v>
      </c>
    </row>
    <row r="216" spans="1:6">
      <c r="A216" s="16">
        <v>1</v>
      </c>
      <c r="B216" s="21" t="s">
        <v>11</v>
      </c>
      <c r="C216" s="22">
        <v>27.95</v>
      </c>
      <c r="D216" s="18" t="s">
        <v>581</v>
      </c>
    </row>
    <row r="217" spans="1:6">
      <c r="A217" s="20">
        <v>1</v>
      </c>
      <c r="B217" s="21" t="s">
        <v>161</v>
      </c>
      <c r="C217" s="22">
        <v>27.95</v>
      </c>
      <c r="D217" s="18" t="s">
        <v>581</v>
      </c>
    </row>
    <row r="218" spans="1:6">
      <c r="A218" s="20">
        <v>1</v>
      </c>
      <c r="B218" s="18" t="s">
        <v>12</v>
      </c>
      <c r="C218" s="22">
        <v>27.95</v>
      </c>
      <c r="D218" s="18" t="s">
        <v>581</v>
      </c>
    </row>
    <row r="219" spans="1:6">
      <c r="A219" s="20">
        <v>1</v>
      </c>
      <c r="B219" s="18" t="s">
        <v>33</v>
      </c>
      <c r="C219" s="22">
        <v>27.95</v>
      </c>
      <c r="D219" s="18" t="s">
        <v>581</v>
      </c>
    </row>
    <row r="220" spans="1:6">
      <c r="A220" s="20">
        <v>1</v>
      </c>
      <c r="B220" s="21" t="s">
        <v>4</v>
      </c>
      <c r="C220" s="22">
        <v>27.95</v>
      </c>
      <c r="D220" s="18" t="s">
        <v>581</v>
      </c>
    </row>
    <row r="221" spans="1:6">
      <c r="B221" s="18" t="s">
        <v>475</v>
      </c>
    </row>
    <row r="222" spans="1:6">
      <c r="A222" s="1" t="s">
        <v>119</v>
      </c>
      <c r="C222" s="22"/>
      <c r="E222" s="2"/>
    </row>
    <row r="223" spans="1:6">
      <c r="C223" s="22"/>
      <c r="D223" s="7" t="s">
        <v>993</v>
      </c>
      <c r="E223" s="2">
        <f>SUM(C225:C242)/18</f>
        <v>27.111111111111111</v>
      </c>
      <c r="F223" t="s">
        <v>260</v>
      </c>
    </row>
    <row r="224" spans="1:6">
      <c r="A224" s="1" t="s">
        <v>0</v>
      </c>
      <c r="C224" s="22" t="s">
        <v>374</v>
      </c>
      <c r="E224" s="2"/>
    </row>
    <row r="225" spans="1:5">
      <c r="A225" s="1">
        <v>1</v>
      </c>
      <c r="B225" t="s">
        <v>199</v>
      </c>
      <c r="C225" s="22">
        <v>52</v>
      </c>
      <c r="D225" s="2" t="s">
        <v>991</v>
      </c>
      <c r="E225" s="2"/>
    </row>
    <row r="226" spans="1:5">
      <c r="A226" s="1">
        <v>2</v>
      </c>
      <c r="B226" t="s">
        <v>120</v>
      </c>
      <c r="C226" s="22">
        <v>45</v>
      </c>
      <c r="D226" s="2" t="s">
        <v>991</v>
      </c>
      <c r="E226" s="2"/>
    </row>
    <row r="227" spans="1:5" s="18" customFormat="1">
      <c r="A227" s="20">
        <v>3</v>
      </c>
      <c r="B227" s="18" t="s">
        <v>796</v>
      </c>
      <c r="C227" s="22">
        <v>44</v>
      </c>
      <c r="D227" s="18" t="s">
        <v>990</v>
      </c>
      <c r="E227" s="2"/>
    </row>
    <row r="228" spans="1:5" s="18" customFormat="1">
      <c r="A228" s="20">
        <v>4</v>
      </c>
      <c r="B228" s="18" t="s">
        <v>988</v>
      </c>
      <c r="C228" s="22">
        <v>41</v>
      </c>
      <c r="D228" s="18" t="s">
        <v>990</v>
      </c>
      <c r="E228" s="2"/>
    </row>
    <row r="229" spans="1:5">
      <c r="A229" s="20">
        <v>5</v>
      </c>
      <c r="B229" t="s">
        <v>33</v>
      </c>
      <c r="C229" s="22">
        <v>40</v>
      </c>
      <c r="D229" s="18" t="s">
        <v>1066</v>
      </c>
      <c r="E229" s="18"/>
    </row>
    <row r="230" spans="1:5">
      <c r="A230" s="20">
        <v>6</v>
      </c>
      <c r="B230" t="s">
        <v>202</v>
      </c>
      <c r="C230" s="22">
        <v>37</v>
      </c>
      <c r="D230" s="2" t="s">
        <v>991</v>
      </c>
      <c r="E230" s="2"/>
    </row>
    <row r="231" spans="1:5">
      <c r="A231" s="20">
        <v>7</v>
      </c>
      <c r="B231" t="s">
        <v>198</v>
      </c>
      <c r="C231" s="22">
        <v>35</v>
      </c>
      <c r="D231" t="s">
        <v>135</v>
      </c>
      <c r="E231" s="2"/>
    </row>
    <row r="232" spans="1:5">
      <c r="A232" s="20">
        <v>8</v>
      </c>
      <c r="B232" t="s">
        <v>201</v>
      </c>
      <c r="C232" s="22">
        <v>32</v>
      </c>
      <c r="D232" s="2" t="s">
        <v>991</v>
      </c>
      <c r="E232" s="2"/>
    </row>
    <row r="233" spans="1:5">
      <c r="A233" s="20">
        <v>9</v>
      </c>
      <c r="B233" t="s">
        <v>121</v>
      </c>
      <c r="C233" s="22">
        <v>28</v>
      </c>
      <c r="D233" s="2" t="s">
        <v>991</v>
      </c>
    </row>
    <row r="234" spans="1:5" s="18" customFormat="1">
      <c r="A234" s="20">
        <v>10</v>
      </c>
      <c r="B234" s="18" t="s">
        <v>989</v>
      </c>
      <c r="C234" s="22">
        <v>23</v>
      </c>
      <c r="D234" s="18" t="s">
        <v>990</v>
      </c>
      <c r="E234" s="2"/>
    </row>
    <row r="235" spans="1:5">
      <c r="A235" s="20">
        <v>11</v>
      </c>
      <c r="B235" t="s">
        <v>2</v>
      </c>
      <c r="C235" s="22">
        <v>20</v>
      </c>
      <c r="D235" t="s">
        <v>135</v>
      </c>
      <c r="E235" s="2"/>
    </row>
    <row r="236" spans="1:5">
      <c r="A236" s="20">
        <v>11</v>
      </c>
      <c r="B236" t="s">
        <v>7</v>
      </c>
      <c r="C236" s="22">
        <v>20</v>
      </c>
      <c r="D236" t="s">
        <v>135</v>
      </c>
      <c r="E236" s="2"/>
    </row>
    <row r="237" spans="1:5">
      <c r="A237" s="20">
        <v>13</v>
      </c>
      <c r="B237" t="s">
        <v>4</v>
      </c>
      <c r="C237" s="22">
        <v>19</v>
      </c>
      <c r="D237" s="18" t="s">
        <v>135</v>
      </c>
      <c r="E237" s="2"/>
    </row>
    <row r="238" spans="1:5">
      <c r="A238" s="20">
        <v>14</v>
      </c>
      <c r="B238" t="s">
        <v>200</v>
      </c>
      <c r="C238" s="22">
        <v>16</v>
      </c>
      <c r="D238" s="2" t="s">
        <v>991</v>
      </c>
      <c r="E238" s="2"/>
    </row>
    <row r="239" spans="1:5">
      <c r="A239" s="20">
        <v>15</v>
      </c>
      <c r="B239" t="s">
        <v>6</v>
      </c>
      <c r="C239" s="22">
        <v>12</v>
      </c>
      <c r="D239" s="18" t="s">
        <v>135</v>
      </c>
      <c r="E239" s="2"/>
    </row>
    <row r="240" spans="1:5">
      <c r="A240" s="20">
        <v>16</v>
      </c>
      <c r="B240" t="s">
        <v>3</v>
      </c>
      <c r="C240" s="22">
        <v>10</v>
      </c>
      <c r="D240" t="s">
        <v>135</v>
      </c>
      <c r="E240" s="2"/>
    </row>
    <row r="241" spans="1:5">
      <c r="A241" s="20">
        <v>17</v>
      </c>
      <c r="B241" t="s">
        <v>5</v>
      </c>
      <c r="C241" s="22">
        <v>9</v>
      </c>
      <c r="D241" t="s">
        <v>135</v>
      </c>
      <c r="E241" s="2"/>
    </row>
    <row r="242" spans="1:5">
      <c r="A242" s="20">
        <v>18</v>
      </c>
      <c r="B242" t="s">
        <v>12</v>
      </c>
      <c r="C242" s="22">
        <v>5</v>
      </c>
      <c r="D242" s="18" t="s">
        <v>135</v>
      </c>
      <c r="E242" s="2"/>
    </row>
    <row r="243" spans="1:5">
      <c r="A243" s="1"/>
      <c r="C243" s="22" t="s">
        <v>375</v>
      </c>
      <c r="D243" s="2"/>
      <c r="E243" s="2"/>
    </row>
    <row r="244" spans="1:5">
      <c r="A244" s="1">
        <v>19</v>
      </c>
      <c r="B244" t="s">
        <v>122</v>
      </c>
      <c r="C244" s="22">
        <v>36</v>
      </c>
      <c r="D244" t="s">
        <v>992</v>
      </c>
      <c r="E244" s="2"/>
    </row>
    <row r="245" spans="1:5">
      <c r="A245" s="1">
        <v>20</v>
      </c>
      <c r="B245" t="s">
        <v>123</v>
      </c>
      <c r="C245" s="22">
        <v>32</v>
      </c>
      <c r="D245" s="18" t="s">
        <v>992</v>
      </c>
      <c r="E245" s="2"/>
    </row>
    <row r="246" spans="1:5">
      <c r="A246" s="1">
        <v>21</v>
      </c>
      <c r="B246" t="s">
        <v>124</v>
      </c>
      <c r="C246" s="22">
        <v>32</v>
      </c>
      <c r="D246" s="18" t="s">
        <v>992</v>
      </c>
      <c r="E246" s="2"/>
    </row>
    <row r="247" spans="1:5">
      <c r="A247" s="1"/>
      <c r="C247" s="22" t="s">
        <v>376</v>
      </c>
      <c r="E247" s="2"/>
    </row>
    <row r="248" spans="1:5">
      <c r="A248" s="1">
        <v>22</v>
      </c>
      <c r="B248" t="s">
        <v>136</v>
      </c>
      <c r="C248" s="22">
        <v>39</v>
      </c>
      <c r="D248" t="s">
        <v>135</v>
      </c>
      <c r="E248" s="2"/>
    </row>
    <row r="249" spans="1:5">
      <c r="A249" s="1">
        <v>23</v>
      </c>
      <c r="B249" t="s">
        <v>8</v>
      </c>
      <c r="C249" s="22">
        <v>17</v>
      </c>
      <c r="D249" t="s">
        <v>135</v>
      </c>
      <c r="E249" s="2"/>
    </row>
    <row r="250" spans="1:5">
      <c r="A250" s="1">
        <v>24</v>
      </c>
      <c r="B250" t="s">
        <v>15</v>
      </c>
      <c r="C250" s="22">
        <v>14</v>
      </c>
      <c r="D250" t="s">
        <v>135</v>
      </c>
      <c r="E250" s="2"/>
    </row>
    <row r="251" spans="1:5">
      <c r="A251" s="1">
        <v>25</v>
      </c>
      <c r="B251" t="s">
        <v>11</v>
      </c>
      <c r="C251" s="22">
        <v>14</v>
      </c>
      <c r="D251" t="s">
        <v>135</v>
      </c>
      <c r="E251" s="2"/>
    </row>
    <row r="252" spans="1:5">
      <c r="A252" s="1">
        <v>26</v>
      </c>
      <c r="B252" t="s">
        <v>17</v>
      </c>
      <c r="C252" s="22">
        <v>10</v>
      </c>
      <c r="D252" t="s">
        <v>135</v>
      </c>
      <c r="E252" s="2"/>
    </row>
    <row r="253" spans="1:5">
      <c r="A253" s="1"/>
      <c r="C253" s="22" t="s">
        <v>377</v>
      </c>
      <c r="E253" s="2"/>
    </row>
    <row r="254" spans="1:5">
      <c r="A254" s="1">
        <v>27</v>
      </c>
      <c r="B254" t="s">
        <v>16</v>
      </c>
      <c r="C254" s="22">
        <v>17</v>
      </c>
      <c r="D254" t="s">
        <v>135</v>
      </c>
      <c r="E254" s="2"/>
    </row>
    <row r="255" spans="1:5">
      <c r="A255" s="1"/>
      <c r="C255" s="22" t="s">
        <v>378</v>
      </c>
      <c r="E255" s="2"/>
    </row>
    <row r="256" spans="1:5">
      <c r="A256" s="1">
        <v>28</v>
      </c>
      <c r="B256" t="s">
        <v>13</v>
      </c>
      <c r="C256" s="22">
        <v>39</v>
      </c>
      <c r="D256" t="s">
        <v>135</v>
      </c>
      <c r="E256" s="2"/>
    </row>
    <row r="257" spans="1:5">
      <c r="A257" s="1">
        <v>29</v>
      </c>
      <c r="B257" t="s">
        <v>10</v>
      </c>
      <c r="C257" s="22">
        <v>15</v>
      </c>
      <c r="D257" t="s">
        <v>135</v>
      </c>
      <c r="E257" s="2"/>
    </row>
    <row r="258" spans="1:5">
      <c r="A258" s="1"/>
      <c r="C258" s="22" t="s">
        <v>379</v>
      </c>
      <c r="E258" s="2"/>
    </row>
    <row r="259" spans="1:5">
      <c r="A259" s="1">
        <v>30</v>
      </c>
      <c r="B259" t="s">
        <v>9</v>
      </c>
      <c r="C259" s="22">
        <v>39</v>
      </c>
      <c r="D259" t="s">
        <v>135</v>
      </c>
      <c r="E259" s="2"/>
    </row>
    <row r="260" spans="1:5">
      <c r="A260" s="1">
        <v>31</v>
      </c>
      <c r="B260" t="s">
        <v>14</v>
      </c>
      <c r="C260" s="22">
        <v>18</v>
      </c>
      <c r="D260" t="s">
        <v>135</v>
      </c>
      <c r="E260" s="2"/>
    </row>
    <row r="261" spans="1:5">
      <c r="A261" s="1"/>
      <c r="B261" t="s">
        <v>475</v>
      </c>
      <c r="C261" s="22"/>
      <c r="E261" s="2"/>
    </row>
    <row r="262" spans="1:5">
      <c r="A262" s="1" t="s">
        <v>18</v>
      </c>
      <c r="C262" s="22" t="s">
        <v>379</v>
      </c>
      <c r="E262" s="2"/>
    </row>
    <row r="263" spans="1:5">
      <c r="A263" s="1">
        <v>1</v>
      </c>
      <c r="B263" t="s">
        <v>167</v>
      </c>
      <c r="C263" s="22">
        <v>30</v>
      </c>
      <c r="D263" t="s">
        <v>135</v>
      </c>
      <c r="E263" s="2"/>
    </row>
    <row r="264" spans="1:5">
      <c r="A264" s="1"/>
      <c r="C264" s="22" t="s">
        <v>380</v>
      </c>
      <c r="E264" s="2"/>
    </row>
    <row r="265" spans="1:5">
      <c r="A265" s="1">
        <v>2</v>
      </c>
      <c r="B265" t="s">
        <v>19</v>
      </c>
      <c r="C265" s="22">
        <v>26</v>
      </c>
      <c r="D265" t="s">
        <v>135</v>
      </c>
      <c r="E265" s="2"/>
    </row>
    <row r="266" spans="1:5">
      <c r="A266" s="1"/>
      <c r="C266" s="22" t="s">
        <v>381</v>
      </c>
      <c r="E266" s="2"/>
    </row>
    <row r="267" spans="1:5">
      <c r="A267" s="1">
        <v>3</v>
      </c>
      <c r="B267" t="s">
        <v>21</v>
      </c>
      <c r="C267" s="22">
        <v>37</v>
      </c>
      <c r="D267" t="s">
        <v>135</v>
      </c>
      <c r="E267" s="2"/>
    </row>
    <row r="268" spans="1:5">
      <c r="A268" s="1">
        <v>4</v>
      </c>
      <c r="B268" t="s">
        <v>24</v>
      </c>
      <c r="C268" s="22">
        <v>17</v>
      </c>
      <c r="D268" t="s">
        <v>135</v>
      </c>
      <c r="E268" s="2"/>
    </row>
    <row r="269" spans="1:5">
      <c r="A269" s="1"/>
      <c r="C269" s="22" t="s">
        <v>382</v>
      </c>
      <c r="E269" s="2"/>
    </row>
    <row r="270" spans="1:5">
      <c r="A270" s="1">
        <v>5</v>
      </c>
      <c r="B270" t="s">
        <v>22</v>
      </c>
      <c r="C270" s="22">
        <v>51</v>
      </c>
      <c r="D270" t="s">
        <v>135</v>
      </c>
      <c r="E270" s="2"/>
    </row>
    <row r="271" spans="1:5">
      <c r="A271" s="1">
        <v>6</v>
      </c>
      <c r="B271" t="s">
        <v>23</v>
      </c>
      <c r="C271" s="22">
        <v>43</v>
      </c>
      <c r="D271" t="s">
        <v>135</v>
      </c>
      <c r="E271" s="2"/>
    </row>
    <row r="272" spans="1:5">
      <c r="A272" s="1">
        <v>7</v>
      </c>
      <c r="B272" t="s">
        <v>36</v>
      </c>
      <c r="C272" s="22">
        <v>21</v>
      </c>
      <c r="D272" t="s">
        <v>135</v>
      </c>
      <c r="E272" s="2"/>
    </row>
    <row r="273" spans="1:6">
      <c r="A273" s="1"/>
      <c r="C273" s="22"/>
      <c r="E273" s="2"/>
    </row>
    <row r="274" spans="1:6">
      <c r="A274" s="1" t="s">
        <v>118</v>
      </c>
      <c r="C274" s="22"/>
      <c r="E274" s="2"/>
    </row>
    <row r="275" spans="1:6">
      <c r="A275" s="1"/>
      <c r="C275" s="22"/>
      <c r="E275" s="2"/>
    </row>
    <row r="276" spans="1:6">
      <c r="A276" s="1" t="s">
        <v>128</v>
      </c>
      <c r="C276" s="22"/>
      <c r="E276" s="2"/>
    </row>
    <row r="277" spans="1:6">
      <c r="A277" s="1"/>
      <c r="C277" s="22"/>
      <c r="E277" s="2"/>
    </row>
    <row r="278" spans="1:6">
      <c r="A278" s="1" t="s">
        <v>129</v>
      </c>
      <c r="C278" s="22"/>
      <c r="E278" s="2"/>
    </row>
    <row r="279" spans="1:6">
      <c r="A279" s="1" t="s">
        <v>0</v>
      </c>
      <c r="C279" s="22" t="s">
        <v>373</v>
      </c>
      <c r="E279" s="2"/>
    </row>
    <row r="280" spans="1:6">
      <c r="A280" s="1">
        <v>1</v>
      </c>
      <c r="B280" s="1" t="s">
        <v>156</v>
      </c>
      <c r="C280" s="22">
        <v>76.5</v>
      </c>
      <c r="D280" s="2" t="s">
        <v>195</v>
      </c>
      <c r="E280" s="2"/>
    </row>
    <row r="281" spans="1:6">
      <c r="A281" s="1">
        <v>2</v>
      </c>
      <c r="B281" s="1" t="s">
        <v>161</v>
      </c>
      <c r="C281" s="22">
        <v>66.5</v>
      </c>
      <c r="D281" s="2" t="s">
        <v>195</v>
      </c>
      <c r="E281" s="2"/>
    </row>
    <row r="282" spans="1:6">
      <c r="A282" s="1"/>
      <c r="B282" s="1"/>
      <c r="C282" s="22"/>
      <c r="D282" s="2"/>
      <c r="E282" s="2"/>
    </row>
    <row r="283" spans="1:6">
      <c r="A283" s="1" t="s">
        <v>539</v>
      </c>
      <c r="B283" s="1"/>
      <c r="C283" s="22"/>
      <c r="D283" s="2"/>
      <c r="E283" s="2"/>
    </row>
    <row r="284" spans="1:6">
      <c r="A284" s="1">
        <v>1</v>
      </c>
      <c r="B284" s="1" t="s">
        <v>527</v>
      </c>
      <c r="C284" s="22">
        <v>109</v>
      </c>
      <c r="D284" s="2" t="s">
        <v>537</v>
      </c>
      <c r="E284" s="2"/>
    </row>
    <row r="285" spans="1:6">
      <c r="A285" s="20"/>
      <c r="B285" s="1" t="s">
        <v>475</v>
      </c>
      <c r="C285" s="22"/>
      <c r="D285" s="2"/>
      <c r="E285" s="2"/>
      <c r="F285" s="18"/>
    </row>
    <row r="286" spans="1:6">
      <c r="A286" s="1"/>
      <c r="C286" s="22"/>
      <c r="D286" s="2"/>
      <c r="E286" s="2"/>
    </row>
    <row r="287" spans="1:6">
      <c r="A287" s="20"/>
      <c r="B287" s="20" t="s">
        <v>607</v>
      </c>
      <c r="C287" s="22"/>
      <c r="D287" s="2"/>
      <c r="E287" s="2"/>
      <c r="F287" s="18"/>
    </row>
    <row r="288" spans="1:6">
      <c r="A288" s="20"/>
      <c r="B288" s="20"/>
      <c r="C288" s="22"/>
      <c r="D288" s="2"/>
      <c r="E288" s="2"/>
      <c r="F288" s="18"/>
    </row>
    <row r="289" spans="1:6">
      <c r="A289" t="s">
        <v>604</v>
      </c>
      <c r="C289" s="22" t="s">
        <v>547</v>
      </c>
      <c r="E289" s="2"/>
    </row>
    <row r="290" spans="1:6">
      <c r="A290" s="20" t="s">
        <v>0</v>
      </c>
      <c r="B290" s="18"/>
      <c r="C290" s="22"/>
      <c r="D290" s="19" t="s">
        <v>150</v>
      </c>
      <c r="E290" s="2">
        <f>SUM(C291:C296)/6</f>
        <v>62.74666666666667</v>
      </c>
      <c r="F290" s="18" t="s">
        <v>151</v>
      </c>
    </row>
    <row r="291" spans="1:6">
      <c r="A291" s="20">
        <v>1</v>
      </c>
      <c r="B291" s="18" t="s">
        <v>340</v>
      </c>
      <c r="C291" s="22">
        <v>80.2</v>
      </c>
      <c r="D291" s="18" t="s">
        <v>600</v>
      </c>
      <c r="E291" s="2"/>
      <c r="F291" s="18"/>
    </row>
    <row r="292" spans="1:6">
      <c r="A292" s="20">
        <v>2</v>
      </c>
      <c r="B292" s="18" t="s">
        <v>594</v>
      </c>
      <c r="C292" s="22">
        <v>72.260000000000005</v>
      </c>
      <c r="D292" s="18" t="s">
        <v>600</v>
      </c>
      <c r="E292" s="2"/>
      <c r="F292" s="18"/>
    </row>
    <row r="293" spans="1:6">
      <c r="A293" s="20">
        <v>3</v>
      </c>
      <c r="B293" s="18" t="s">
        <v>601</v>
      </c>
      <c r="C293" s="22">
        <v>64.7</v>
      </c>
      <c r="D293" s="18" t="s">
        <v>600</v>
      </c>
      <c r="E293" s="2"/>
      <c r="F293" s="18"/>
    </row>
    <row r="294" spans="1:6">
      <c r="A294" s="20">
        <v>4</v>
      </c>
      <c r="B294" s="18" t="s">
        <v>597</v>
      </c>
      <c r="C294" s="22">
        <v>57.32</v>
      </c>
      <c r="D294" s="18" t="s">
        <v>600</v>
      </c>
      <c r="E294" s="2"/>
      <c r="F294" s="18"/>
    </row>
    <row r="295" spans="1:6">
      <c r="A295" s="20">
        <v>5</v>
      </c>
      <c r="B295" s="18" t="s">
        <v>247</v>
      </c>
      <c r="C295" s="22">
        <v>52.3</v>
      </c>
      <c r="D295" s="18" t="s">
        <v>600</v>
      </c>
      <c r="E295" s="2"/>
      <c r="F295" s="18"/>
    </row>
    <row r="296" spans="1:6">
      <c r="A296" s="20">
        <v>6</v>
      </c>
      <c r="B296" s="18" t="s">
        <v>602</v>
      </c>
      <c r="C296" s="22">
        <v>49.7</v>
      </c>
      <c r="D296" s="18" t="s">
        <v>600</v>
      </c>
      <c r="E296" s="19"/>
      <c r="F296" s="18"/>
    </row>
    <row r="297" spans="1:6">
      <c r="A297" s="20"/>
      <c r="B297" s="18" t="s">
        <v>475</v>
      </c>
      <c r="C297" s="22"/>
      <c r="D297" s="18"/>
      <c r="E297" s="2"/>
      <c r="F297" s="18"/>
    </row>
    <row r="298" spans="1:6">
      <c r="A298" s="20" t="s">
        <v>27</v>
      </c>
      <c r="B298" s="18"/>
      <c r="C298" s="22"/>
      <c r="D298" s="18"/>
      <c r="E298" s="2"/>
      <c r="F298" s="18"/>
    </row>
    <row r="299" spans="1:6">
      <c r="A299" s="20">
        <v>1</v>
      </c>
      <c r="B299" s="18" t="s">
        <v>599</v>
      </c>
      <c r="C299" s="22">
        <v>29.5</v>
      </c>
      <c r="D299" s="18" t="s">
        <v>600</v>
      </c>
      <c r="E299" s="2"/>
      <c r="F299" s="18"/>
    </row>
    <row r="300" spans="1:6">
      <c r="A300" s="20"/>
      <c r="B300" s="18"/>
      <c r="C300" s="22"/>
      <c r="D300" s="18"/>
      <c r="E300" s="2"/>
      <c r="F300" s="18"/>
    </row>
    <row r="301" spans="1:6">
      <c r="A301" s="20"/>
      <c r="B301" s="18" t="s">
        <v>608</v>
      </c>
      <c r="C301" s="22"/>
      <c r="D301" s="18"/>
      <c r="E301" s="2"/>
      <c r="F301" s="18"/>
    </row>
    <row r="302" spans="1:6">
      <c r="A302" s="18" t="s">
        <v>603</v>
      </c>
      <c r="B302" s="18"/>
      <c r="C302" s="22" t="s">
        <v>545</v>
      </c>
      <c r="D302" s="18"/>
      <c r="E302" s="2"/>
      <c r="F302" s="18"/>
    </row>
    <row r="303" spans="1:6">
      <c r="A303" s="20" t="s">
        <v>0</v>
      </c>
      <c r="B303" s="18"/>
      <c r="C303" s="22"/>
      <c r="D303" s="19" t="s">
        <v>150</v>
      </c>
      <c r="E303" s="2">
        <f>SUM(C304:C309)/6</f>
        <v>56.151666666666671</v>
      </c>
      <c r="F303" s="18" t="s">
        <v>151</v>
      </c>
    </row>
    <row r="304" spans="1:6">
      <c r="A304" s="20">
        <v>1</v>
      </c>
      <c r="B304" s="18" t="s">
        <v>340</v>
      </c>
      <c r="C304" s="22">
        <v>74.010000000000005</v>
      </c>
      <c r="D304" s="18" t="s">
        <v>600</v>
      </c>
      <c r="E304" s="2"/>
      <c r="F304" s="18"/>
    </row>
    <row r="305" spans="1:6">
      <c r="A305" s="20">
        <v>2</v>
      </c>
      <c r="B305" s="18" t="s">
        <v>594</v>
      </c>
      <c r="C305" s="22">
        <v>71.569999999999993</v>
      </c>
      <c r="D305" s="18" t="s">
        <v>600</v>
      </c>
      <c r="E305" s="2"/>
      <c r="F305" s="18"/>
    </row>
    <row r="306" spans="1:6">
      <c r="A306" s="20">
        <v>3</v>
      </c>
      <c r="B306" s="18" t="s">
        <v>601</v>
      </c>
      <c r="C306" s="22">
        <v>55.37</v>
      </c>
      <c r="D306" s="18" t="s">
        <v>600</v>
      </c>
      <c r="E306" s="18"/>
      <c r="F306" s="18"/>
    </row>
    <row r="307" spans="1:6">
      <c r="A307" s="20">
        <v>4</v>
      </c>
      <c r="B307" s="18" t="s">
        <v>597</v>
      </c>
      <c r="C307" s="22">
        <v>50.42</v>
      </c>
      <c r="D307" s="18" t="s">
        <v>600</v>
      </c>
      <c r="E307" s="2"/>
      <c r="F307" s="18"/>
    </row>
    <row r="308" spans="1:6">
      <c r="A308" s="20">
        <v>5</v>
      </c>
      <c r="B308" s="18" t="s">
        <v>247</v>
      </c>
      <c r="C308" s="22">
        <v>45.5</v>
      </c>
      <c r="D308" s="18" t="s">
        <v>600</v>
      </c>
      <c r="E308" s="18"/>
      <c r="F308" s="18"/>
    </row>
    <row r="309" spans="1:6">
      <c r="A309" s="20">
        <v>6</v>
      </c>
      <c r="B309" s="18" t="s">
        <v>602</v>
      </c>
      <c r="C309" s="22">
        <v>40.04</v>
      </c>
      <c r="D309" s="18" t="s">
        <v>600</v>
      </c>
      <c r="E309" s="2"/>
      <c r="F309" s="18"/>
    </row>
    <row r="310" spans="1:6">
      <c r="A310" s="20"/>
      <c r="B310" s="18" t="s">
        <v>475</v>
      </c>
      <c r="C310" s="22"/>
      <c r="D310" s="18"/>
      <c r="E310" s="2"/>
      <c r="F310" s="18"/>
    </row>
    <row r="311" spans="1:6">
      <c r="A311" s="20" t="s">
        <v>27</v>
      </c>
      <c r="B311" s="18"/>
      <c r="C311" s="22"/>
      <c r="D311" s="18"/>
      <c r="E311" s="2"/>
      <c r="F311" s="18"/>
    </row>
    <row r="312" spans="1:6">
      <c r="A312" s="20">
        <v>1</v>
      </c>
      <c r="B312" s="18" t="s">
        <v>599</v>
      </c>
      <c r="C312" s="22">
        <v>32.520000000000003</v>
      </c>
      <c r="D312" s="18" t="s">
        <v>600</v>
      </c>
      <c r="E312" s="2"/>
      <c r="F312" s="18"/>
    </row>
    <row r="313" spans="1:6">
      <c r="A313" s="20"/>
      <c r="B313" s="18"/>
      <c r="C313" s="22"/>
      <c r="D313" s="18"/>
      <c r="E313" s="2"/>
      <c r="F313" s="18"/>
    </row>
    <row r="314" spans="1:6">
      <c r="A314" s="1" t="s">
        <v>113</v>
      </c>
      <c r="C314" s="22"/>
      <c r="E314" s="2"/>
    </row>
    <row r="316" spans="1:6">
      <c r="A316" t="s">
        <v>1028</v>
      </c>
    </row>
    <row r="317" spans="1:6" s="18" customFormat="1">
      <c r="B317" s="18" t="s">
        <v>4</v>
      </c>
      <c r="C317" s="19" t="s">
        <v>1029</v>
      </c>
      <c r="D317" s="18" t="s">
        <v>1184</v>
      </c>
    </row>
    <row r="318" spans="1:6">
      <c r="A318" s="20"/>
      <c r="B318" t="s">
        <v>213</v>
      </c>
      <c r="C318" s="19" t="s">
        <v>1029</v>
      </c>
      <c r="D318" t="s">
        <v>1030</v>
      </c>
    </row>
    <row r="319" spans="1:6">
      <c r="A319" s="20" t="s">
        <v>113</v>
      </c>
      <c r="B319" s="18"/>
      <c r="C319" s="22"/>
    </row>
    <row r="320" spans="1:6">
      <c r="A320" s="20" t="s">
        <v>1192</v>
      </c>
      <c r="C320" s="19"/>
    </row>
    <row r="321" spans="1:4" s="18" customFormat="1">
      <c r="A321" s="20"/>
      <c r="B321" s="18" t="s">
        <v>4</v>
      </c>
      <c r="C321" s="19" t="s">
        <v>1029</v>
      </c>
      <c r="D321" s="18" t="s">
        <v>1596</v>
      </c>
    </row>
    <row r="322" spans="1:4">
      <c r="A322" s="20"/>
      <c r="B322" s="18" t="s">
        <v>213</v>
      </c>
      <c r="C322" s="19" t="s">
        <v>1029</v>
      </c>
      <c r="D322" t="s">
        <v>1184</v>
      </c>
    </row>
    <row r="323" spans="1:4">
      <c r="A323" s="20" t="s">
        <v>113</v>
      </c>
      <c r="B323" s="18"/>
      <c r="C323" s="18"/>
    </row>
    <row r="324" spans="1:4">
      <c r="A324" t="s">
        <v>1031</v>
      </c>
    </row>
    <row r="325" spans="1:4">
      <c r="A325" s="20"/>
      <c r="B325" t="s">
        <v>33</v>
      </c>
      <c r="C325" s="19">
        <v>7.7</v>
      </c>
      <c r="D325" t="s">
        <v>1030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opLeftCell="A142" workbookViewId="0">
      <selection activeCell="A151" sqref="A151:D153"/>
    </sheetView>
  </sheetViews>
  <sheetFormatPr baseColWidth="10" defaultRowHeight="15"/>
  <cols>
    <col min="1" max="1" width="3.42578125" customWidth="1"/>
    <col min="2" max="2" width="19.42578125" customWidth="1"/>
    <col min="4" max="4" width="29.140625" customWidth="1"/>
  </cols>
  <sheetData>
    <row r="1" spans="1:6">
      <c r="A1" s="1"/>
      <c r="C1" s="22"/>
      <c r="E1" s="2"/>
    </row>
    <row r="2" spans="1:6">
      <c r="A2" s="1" t="s">
        <v>130</v>
      </c>
      <c r="C2" s="22"/>
      <c r="E2" s="2"/>
    </row>
    <row r="3" spans="1:6">
      <c r="A3" s="1"/>
      <c r="C3" s="22"/>
      <c r="E3" s="2"/>
    </row>
    <row r="4" spans="1:6">
      <c r="A4" s="1"/>
      <c r="C4" s="22"/>
      <c r="E4" s="2"/>
    </row>
    <row r="5" spans="1:6">
      <c r="A5" s="1" t="s">
        <v>889</v>
      </c>
      <c r="C5" s="22"/>
      <c r="D5" s="19" t="s">
        <v>184</v>
      </c>
      <c r="E5" s="2">
        <f>SUM(C7:C8)/2</f>
        <v>5.5</v>
      </c>
      <c r="F5" s="18" t="s">
        <v>260</v>
      </c>
    </row>
    <row r="6" spans="1:6">
      <c r="A6" s="1" t="s">
        <v>0</v>
      </c>
      <c r="C6" s="22" t="s">
        <v>851</v>
      </c>
      <c r="E6" s="2"/>
    </row>
    <row r="7" spans="1:6">
      <c r="A7" s="20">
        <v>1</v>
      </c>
      <c r="B7" s="25" t="s">
        <v>33</v>
      </c>
      <c r="C7" s="22">
        <v>6</v>
      </c>
      <c r="D7" s="18" t="s">
        <v>879</v>
      </c>
      <c r="E7" s="2"/>
      <c r="F7" s="18"/>
    </row>
    <row r="8" spans="1:6">
      <c r="A8" s="20">
        <v>2</v>
      </c>
      <c r="B8" s="25" t="s">
        <v>4</v>
      </c>
      <c r="C8" s="30">
        <v>5</v>
      </c>
      <c r="D8" s="18" t="s">
        <v>1066</v>
      </c>
      <c r="E8" s="2"/>
      <c r="F8" s="18"/>
    </row>
    <row r="9" spans="1:6">
      <c r="A9" s="20"/>
      <c r="B9" s="25"/>
      <c r="C9" s="44" t="s">
        <v>852</v>
      </c>
      <c r="D9" s="25"/>
      <c r="E9" s="2"/>
      <c r="F9" s="18"/>
    </row>
    <row r="10" spans="1:6">
      <c r="A10" s="20">
        <v>3</v>
      </c>
      <c r="B10" s="25" t="s">
        <v>843</v>
      </c>
      <c r="C10" s="30">
        <v>6</v>
      </c>
      <c r="D10" s="18" t="s">
        <v>835</v>
      </c>
      <c r="E10" s="2"/>
      <c r="F10" s="18"/>
    </row>
    <row r="11" spans="1:6">
      <c r="A11" s="20">
        <v>4</v>
      </c>
      <c r="B11" s="25" t="s">
        <v>884</v>
      </c>
      <c r="C11" s="30">
        <v>2</v>
      </c>
      <c r="D11" s="18" t="s">
        <v>879</v>
      </c>
      <c r="E11" s="2"/>
      <c r="F11" s="18"/>
    </row>
    <row r="12" spans="1:6">
      <c r="A12" s="20"/>
      <c r="B12" s="25"/>
      <c r="C12" s="30" t="s">
        <v>886</v>
      </c>
      <c r="D12" s="18"/>
      <c r="E12" s="2"/>
      <c r="F12" s="18"/>
    </row>
    <row r="13" spans="1:6">
      <c r="A13" s="20">
        <v>5</v>
      </c>
      <c r="B13" s="25" t="s">
        <v>161</v>
      </c>
      <c r="C13" s="30">
        <v>28</v>
      </c>
      <c r="D13" s="18" t="s">
        <v>879</v>
      </c>
      <c r="E13" s="2"/>
      <c r="F13" s="18"/>
    </row>
    <row r="14" spans="1:6">
      <c r="A14" s="20">
        <v>6</v>
      </c>
      <c r="B14" s="25" t="s">
        <v>230</v>
      </c>
      <c r="C14" s="30">
        <v>9</v>
      </c>
      <c r="D14" s="18" t="s">
        <v>879</v>
      </c>
      <c r="E14" s="2"/>
      <c r="F14" s="18"/>
    </row>
    <row r="15" spans="1:6">
      <c r="A15" s="20">
        <v>7</v>
      </c>
      <c r="B15" s="25" t="s">
        <v>874</v>
      </c>
      <c r="C15" s="30">
        <v>7</v>
      </c>
      <c r="D15" s="18" t="s">
        <v>879</v>
      </c>
      <c r="E15" s="2"/>
      <c r="F15" s="18"/>
    </row>
    <row r="16" spans="1:6">
      <c r="A16" s="20">
        <v>8</v>
      </c>
      <c r="B16" s="25" t="s">
        <v>10</v>
      </c>
      <c r="C16" s="30">
        <v>3</v>
      </c>
      <c r="D16" s="18" t="s">
        <v>879</v>
      </c>
      <c r="E16" s="2"/>
      <c r="F16" s="18"/>
    </row>
    <row r="17" spans="1:6">
      <c r="A17" s="20">
        <v>9</v>
      </c>
      <c r="B17" s="25" t="s">
        <v>347</v>
      </c>
      <c r="C17" s="30" t="s">
        <v>885</v>
      </c>
      <c r="D17" s="18" t="s">
        <v>879</v>
      </c>
      <c r="E17" s="2"/>
      <c r="F17" s="18"/>
    </row>
    <row r="18" spans="1:6">
      <c r="A18" s="20"/>
      <c r="B18" s="25"/>
      <c r="C18" s="44" t="s">
        <v>853</v>
      </c>
      <c r="D18" s="25"/>
      <c r="E18" s="2"/>
      <c r="F18" s="18"/>
    </row>
    <row r="19" spans="1:6">
      <c r="A19" s="20">
        <v>10</v>
      </c>
      <c r="B19" s="25" t="s">
        <v>833</v>
      </c>
      <c r="C19" s="30">
        <v>4</v>
      </c>
      <c r="D19" s="18" t="s">
        <v>835</v>
      </c>
      <c r="E19" s="2"/>
      <c r="F19" s="18"/>
    </row>
    <row r="20" spans="1:6">
      <c r="A20" s="20">
        <v>11</v>
      </c>
      <c r="B20" s="25" t="s">
        <v>850</v>
      </c>
      <c r="C20" s="30">
        <v>3</v>
      </c>
      <c r="D20" s="18" t="s">
        <v>835</v>
      </c>
      <c r="E20" s="2"/>
      <c r="F20" s="18"/>
    </row>
    <row r="21" spans="1:6">
      <c r="A21" s="20">
        <v>12</v>
      </c>
      <c r="B21" s="25" t="s">
        <v>831</v>
      </c>
      <c r="C21" s="30" t="s">
        <v>885</v>
      </c>
      <c r="D21" s="18" t="s">
        <v>835</v>
      </c>
      <c r="E21" s="2"/>
      <c r="F21" s="18"/>
    </row>
    <row r="22" spans="1:6">
      <c r="A22" s="20">
        <v>12</v>
      </c>
      <c r="B22" s="25" t="s">
        <v>845</v>
      </c>
      <c r="C22" s="30" t="s">
        <v>885</v>
      </c>
      <c r="D22" s="18" t="s">
        <v>835</v>
      </c>
      <c r="E22" s="2"/>
      <c r="F22" s="18"/>
    </row>
    <row r="23" spans="1:6">
      <c r="A23" s="20"/>
      <c r="B23" s="25"/>
      <c r="C23" s="30" t="s">
        <v>887</v>
      </c>
      <c r="D23" s="18"/>
      <c r="E23" s="2"/>
      <c r="F23" s="18"/>
    </row>
    <row r="24" spans="1:6">
      <c r="A24" s="20">
        <v>14</v>
      </c>
      <c r="B24" s="25" t="s">
        <v>876</v>
      </c>
      <c r="C24" s="30">
        <v>17</v>
      </c>
      <c r="D24" s="18" t="s">
        <v>879</v>
      </c>
      <c r="E24" s="2"/>
      <c r="F24" s="18"/>
    </row>
    <row r="25" spans="1:6">
      <c r="A25" s="20">
        <v>15</v>
      </c>
      <c r="B25" s="25" t="s">
        <v>286</v>
      </c>
      <c r="C25" s="30" t="s">
        <v>885</v>
      </c>
      <c r="D25" s="18" t="s">
        <v>879</v>
      </c>
      <c r="E25" s="2"/>
      <c r="F25" s="18"/>
    </row>
    <row r="26" spans="1:6">
      <c r="A26" s="20"/>
      <c r="B26" s="25"/>
      <c r="C26" s="44" t="s">
        <v>854</v>
      </c>
      <c r="D26" s="25"/>
      <c r="E26" s="2"/>
      <c r="F26" s="18"/>
    </row>
    <row r="27" spans="1:6">
      <c r="A27" s="20">
        <v>16</v>
      </c>
      <c r="B27" s="25" t="s">
        <v>832</v>
      </c>
      <c r="C27" s="30">
        <v>5</v>
      </c>
      <c r="D27" s="18" t="s">
        <v>835</v>
      </c>
      <c r="E27" s="2"/>
      <c r="F27" s="18"/>
    </row>
    <row r="28" spans="1:6">
      <c r="A28" s="20"/>
      <c r="B28" s="25"/>
      <c r="C28" s="30" t="s">
        <v>888</v>
      </c>
      <c r="D28" s="18"/>
      <c r="E28" s="2"/>
      <c r="F28" s="18"/>
    </row>
    <row r="29" spans="1:6">
      <c r="A29" s="20">
        <v>17</v>
      </c>
      <c r="B29" s="25" t="s">
        <v>340</v>
      </c>
      <c r="C29" s="30">
        <v>8</v>
      </c>
      <c r="D29" s="18" t="s">
        <v>879</v>
      </c>
      <c r="E29" s="2"/>
      <c r="F29" s="18"/>
    </row>
    <row r="30" spans="1:6">
      <c r="A30" s="20"/>
      <c r="B30" s="18" t="s">
        <v>475</v>
      </c>
      <c r="C30" s="22"/>
      <c r="D30" s="18"/>
      <c r="E30" s="2"/>
      <c r="F30" s="18"/>
    </row>
    <row r="31" spans="1:6">
      <c r="A31" s="20"/>
      <c r="B31" s="18"/>
      <c r="C31" s="22"/>
      <c r="D31" s="19" t="s">
        <v>184</v>
      </c>
      <c r="E31" s="2">
        <f>SUM(C33:C34)/2</f>
        <v>2.5</v>
      </c>
      <c r="F31" s="18" t="s">
        <v>260</v>
      </c>
    </row>
    <row r="32" spans="1:6">
      <c r="A32" s="1" t="s">
        <v>18</v>
      </c>
      <c r="B32" s="25"/>
      <c r="C32" s="44" t="s">
        <v>854</v>
      </c>
      <c r="D32" s="25"/>
      <c r="E32" s="2"/>
    </row>
    <row r="33" spans="1:6">
      <c r="A33" s="20">
        <v>1</v>
      </c>
      <c r="B33" s="25" t="s">
        <v>20</v>
      </c>
      <c r="C33" s="30">
        <v>3</v>
      </c>
      <c r="D33" s="18" t="s">
        <v>835</v>
      </c>
      <c r="E33" s="2"/>
      <c r="F33" s="18"/>
    </row>
    <row r="34" spans="1:6">
      <c r="A34" s="20">
        <v>2</v>
      </c>
      <c r="B34" s="25" t="s">
        <v>521</v>
      </c>
      <c r="C34" s="30">
        <v>2</v>
      </c>
      <c r="D34" s="18" t="s">
        <v>835</v>
      </c>
      <c r="E34" s="2"/>
      <c r="F34" s="18"/>
    </row>
    <row r="35" spans="1:6">
      <c r="A35" s="20"/>
      <c r="B35" s="25"/>
      <c r="C35" s="30" t="s">
        <v>888</v>
      </c>
      <c r="D35" s="18"/>
      <c r="E35" s="2"/>
      <c r="F35" s="18"/>
    </row>
    <row r="36" spans="1:6">
      <c r="A36" s="20">
        <v>3</v>
      </c>
      <c r="B36" s="25" t="s">
        <v>513</v>
      </c>
      <c r="C36" s="30">
        <v>5</v>
      </c>
      <c r="D36" s="18" t="s">
        <v>879</v>
      </c>
      <c r="E36" s="2"/>
      <c r="F36" s="18"/>
    </row>
    <row r="37" spans="1:6">
      <c r="A37" s="20">
        <v>4</v>
      </c>
      <c r="B37" s="25" t="s">
        <v>193</v>
      </c>
      <c r="C37" s="30" t="s">
        <v>885</v>
      </c>
      <c r="D37" s="18" t="s">
        <v>879</v>
      </c>
      <c r="E37" s="2"/>
      <c r="F37" s="18"/>
    </row>
    <row r="38" spans="1:6">
      <c r="A38" s="20"/>
      <c r="B38" s="25"/>
      <c r="C38" s="30" t="s">
        <v>840</v>
      </c>
      <c r="D38" s="18"/>
      <c r="E38" s="2"/>
      <c r="F38" s="18"/>
    </row>
    <row r="39" spans="1:6">
      <c r="A39" s="20">
        <v>5</v>
      </c>
      <c r="B39" s="25" t="s">
        <v>837</v>
      </c>
      <c r="C39" s="30">
        <v>50</v>
      </c>
      <c r="D39" s="18" t="s">
        <v>879</v>
      </c>
      <c r="E39" s="2"/>
      <c r="F39" s="18"/>
    </row>
    <row r="40" spans="1:6">
      <c r="A40" s="1" t="s">
        <v>113</v>
      </c>
      <c r="C40" s="22"/>
      <c r="E40" s="2"/>
    </row>
    <row r="42" spans="1:6">
      <c r="A42" s="1"/>
      <c r="C42" s="22"/>
      <c r="E42" s="2"/>
    </row>
    <row r="43" spans="1:6">
      <c r="A43" s="1" t="s">
        <v>126</v>
      </c>
      <c r="C43" s="22"/>
      <c r="E43" s="2"/>
    </row>
    <row r="44" spans="1:6">
      <c r="A44" s="1"/>
      <c r="C44" s="22"/>
      <c r="E44" s="2"/>
    </row>
    <row r="45" spans="1:6">
      <c r="A45" s="1" t="s">
        <v>127</v>
      </c>
      <c r="C45" s="22"/>
      <c r="E45" s="2"/>
    </row>
    <row r="46" spans="1:6">
      <c r="A46" s="1" t="s">
        <v>0</v>
      </c>
      <c r="C46" s="22"/>
      <c r="E46" s="2"/>
    </row>
    <row r="47" spans="1:6">
      <c r="A47" s="1">
        <v>1</v>
      </c>
      <c r="B47" s="1" t="s">
        <v>136</v>
      </c>
      <c r="C47" s="22" t="s">
        <v>196</v>
      </c>
      <c r="D47" s="2" t="s">
        <v>197</v>
      </c>
      <c r="E47" s="2"/>
    </row>
    <row r="48" spans="1:6">
      <c r="A48" s="1"/>
      <c r="C48" s="22"/>
      <c r="E48" s="2"/>
    </row>
    <row r="49" spans="1:6">
      <c r="A49" s="1" t="s">
        <v>125</v>
      </c>
      <c r="C49" s="22"/>
      <c r="E49" s="2"/>
    </row>
    <row r="51" spans="1:6">
      <c r="A51" s="1" t="s">
        <v>54</v>
      </c>
      <c r="C51" s="22"/>
      <c r="E51" s="2"/>
    </row>
    <row r="52" spans="1:6">
      <c r="A52" s="1"/>
      <c r="C52" s="22"/>
      <c r="E52" s="2"/>
    </row>
    <row r="53" spans="1:6">
      <c r="A53" s="1" t="s">
        <v>55</v>
      </c>
      <c r="C53" s="22"/>
      <c r="E53" s="2"/>
    </row>
    <row r="54" spans="1:6" s="18" customFormat="1">
      <c r="A54" s="20"/>
      <c r="C54" s="22"/>
      <c r="E54" s="2"/>
    </row>
    <row r="55" spans="1:6">
      <c r="A55" s="1" t="s">
        <v>1012</v>
      </c>
      <c r="C55" s="22"/>
      <c r="D55" s="20" t="s">
        <v>150</v>
      </c>
      <c r="E55" s="2">
        <f>SUM(C57:C69)/14</f>
        <v>10.98</v>
      </c>
      <c r="F55" s="18" t="s">
        <v>151</v>
      </c>
    </row>
    <row r="56" spans="1:6" s="18" customFormat="1">
      <c r="A56" s="20">
        <v>2</v>
      </c>
      <c r="B56" s="25" t="s">
        <v>136</v>
      </c>
      <c r="C56" s="30">
        <v>25.1</v>
      </c>
      <c r="D56" s="20" t="s">
        <v>1045</v>
      </c>
      <c r="E56" s="2"/>
    </row>
    <row r="57" spans="1:6" s="18" customFormat="1">
      <c r="A57" s="20">
        <v>1</v>
      </c>
      <c r="B57" s="25" t="s">
        <v>4</v>
      </c>
      <c r="C57" s="30">
        <v>25.05</v>
      </c>
      <c r="D57" s="20" t="s">
        <v>1014</v>
      </c>
      <c r="E57" s="2"/>
    </row>
    <row r="58" spans="1:6" s="18" customFormat="1">
      <c r="A58" s="20">
        <v>3</v>
      </c>
      <c r="B58" s="25" t="s">
        <v>33</v>
      </c>
      <c r="C58" s="30">
        <v>21.85</v>
      </c>
      <c r="D58" s="18" t="s">
        <v>1013</v>
      </c>
      <c r="E58" s="2"/>
    </row>
    <row r="59" spans="1:6" s="18" customFormat="1">
      <c r="A59" s="20">
        <v>4</v>
      </c>
      <c r="B59" s="25" t="s">
        <v>998</v>
      </c>
      <c r="C59" s="30">
        <v>11.75</v>
      </c>
      <c r="D59" s="18" t="s">
        <v>1013</v>
      </c>
      <c r="E59" s="2"/>
    </row>
    <row r="60" spans="1:6" s="18" customFormat="1">
      <c r="A60" s="20">
        <v>4</v>
      </c>
      <c r="B60" s="25" t="s">
        <v>996</v>
      </c>
      <c r="C60" s="30">
        <v>11.75</v>
      </c>
      <c r="D60" s="18" t="s">
        <v>1013</v>
      </c>
      <c r="E60" s="2"/>
    </row>
    <row r="61" spans="1:6" s="18" customFormat="1">
      <c r="A61" s="20">
        <v>4</v>
      </c>
      <c r="B61" s="25" t="s">
        <v>213</v>
      </c>
      <c r="C61" s="30">
        <v>11.75</v>
      </c>
      <c r="D61" s="18" t="s">
        <v>1013</v>
      </c>
      <c r="E61" s="2"/>
    </row>
    <row r="62" spans="1:6" s="18" customFormat="1">
      <c r="A62" s="20">
        <v>4</v>
      </c>
      <c r="B62" s="25" t="s">
        <v>997</v>
      </c>
      <c r="C62" s="30">
        <v>11.75</v>
      </c>
      <c r="D62" s="18" t="s">
        <v>1013</v>
      </c>
      <c r="E62" s="2"/>
    </row>
    <row r="63" spans="1:6" s="18" customFormat="1">
      <c r="A63" s="20">
        <v>8</v>
      </c>
      <c r="B63" s="25" t="s">
        <v>347</v>
      </c>
      <c r="C63" s="30">
        <v>9.26</v>
      </c>
      <c r="D63" s="18" t="s">
        <v>1013</v>
      </c>
      <c r="E63" s="2"/>
    </row>
    <row r="64" spans="1:6" s="18" customFormat="1">
      <c r="A64" s="20">
        <v>8</v>
      </c>
      <c r="B64" s="25" t="s">
        <v>999</v>
      </c>
      <c r="C64" s="30">
        <v>9.26</v>
      </c>
      <c r="D64" s="18" t="s">
        <v>1013</v>
      </c>
      <c r="E64" s="2"/>
    </row>
    <row r="65" spans="1:6" s="18" customFormat="1">
      <c r="A65" s="20">
        <v>8</v>
      </c>
      <c r="B65" s="25" t="s">
        <v>1002</v>
      </c>
      <c r="C65" s="30">
        <v>9.26</v>
      </c>
      <c r="D65" s="18" t="s">
        <v>1013</v>
      </c>
      <c r="E65" s="2"/>
    </row>
    <row r="66" spans="1:6" s="18" customFormat="1">
      <c r="A66" s="20">
        <v>8</v>
      </c>
      <c r="B66" s="25" t="s">
        <v>1000</v>
      </c>
      <c r="C66" s="30">
        <v>9.26</v>
      </c>
      <c r="D66" s="18" t="s">
        <v>1013</v>
      </c>
      <c r="E66" s="2"/>
    </row>
    <row r="67" spans="1:6" s="18" customFormat="1">
      <c r="A67" s="20">
        <v>8</v>
      </c>
      <c r="B67" s="21" t="s">
        <v>1011</v>
      </c>
      <c r="C67" s="30">
        <v>9.26</v>
      </c>
      <c r="D67" s="18" t="s">
        <v>1013</v>
      </c>
      <c r="E67" s="2"/>
    </row>
    <row r="68" spans="1:6" s="18" customFormat="1">
      <c r="A68" s="20">
        <v>13</v>
      </c>
      <c r="B68" s="25" t="s">
        <v>994</v>
      </c>
      <c r="C68" s="30">
        <v>6.76</v>
      </c>
      <c r="D68" s="18" t="s">
        <v>1013</v>
      </c>
      <c r="E68" s="2"/>
    </row>
    <row r="69" spans="1:6" s="18" customFormat="1">
      <c r="A69" s="20">
        <v>13</v>
      </c>
      <c r="B69" s="25" t="s">
        <v>286</v>
      </c>
      <c r="C69" s="30">
        <v>6.76</v>
      </c>
      <c r="D69" s="18" t="s">
        <v>1013</v>
      </c>
      <c r="E69" s="2"/>
    </row>
    <row r="70" spans="1:6" s="18" customFormat="1">
      <c r="A70" s="20"/>
      <c r="B70" s="18" t="s">
        <v>475</v>
      </c>
      <c r="C70" s="30"/>
      <c r="E70" s="2"/>
    </row>
    <row r="71" spans="1:6" s="18" customFormat="1">
      <c r="A71" s="20" t="s">
        <v>27</v>
      </c>
      <c r="C71" s="30"/>
      <c r="D71" s="20" t="s">
        <v>150</v>
      </c>
      <c r="E71" s="2">
        <f>SUM(C72:C75)/4</f>
        <v>9.6574999999999989</v>
      </c>
      <c r="F71" s="18" t="s">
        <v>151</v>
      </c>
    </row>
    <row r="72" spans="1:6" s="18" customFormat="1">
      <c r="A72" s="20">
        <v>1</v>
      </c>
      <c r="B72" s="25" t="s">
        <v>20</v>
      </c>
      <c r="C72" s="30">
        <v>15.85</v>
      </c>
      <c r="D72" s="20" t="s">
        <v>1014</v>
      </c>
      <c r="E72" s="2"/>
    </row>
    <row r="73" spans="1:6" s="18" customFormat="1">
      <c r="A73" s="20">
        <v>2</v>
      </c>
      <c r="B73" s="21" t="s">
        <v>1010</v>
      </c>
      <c r="C73" s="30">
        <v>9.26</v>
      </c>
      <c r="D73" s="18" t="s">
        <v>1013</v>
      </c>
      <c r="E73" s="2"/>
    </row>
    <row r="74" spans="1:6" s="18" customFormat="1">
      <c r="A74" s="20">
        <v>3</v>
      </c>
      <c r="B74" s="25" t="s">
        <v>1005</v>
      </c>
      <c r="C74" s="30">
        <v>6.76</v>
      </c>
      <c r="D74" s="18" t="s">
        <v>1013</v>
      </c>
      <c r="E74" s="2"/>
    </row>
    <row r="75" spans="1:6" s="18" customFormat="1">
      <c r="A75" s="20">
        <v>4</v>
      </c>
      <c r="B75" s="25" t="s">
        <v>1006</v>
      </c>
      <c r="C75" s="30">
        <v>6.76</v>
      </c>
      <c r="D75" s="18" t="s">
        <v>1013</v>
      </c>
      <c r="E75" s="2"/>
    </row>
    <row r="76" spans="1:6" s="18" customFormat="1">
      <c r="A76" s="20"/>
      <c r="B76" s="18" t="s">
        <v>475</v>
      </c>
      <c r="C76" s="30"/>
      <c r="E76" s="2"/>
    </row>
    <row r="77" spans="1:6" s="18" customFormat="1">
      <c r="A77" s="20"/>
      <c r="C77" s="22"/>
      <c r="E77" s="2"/>
    </row>
    <row r="78" spans="1:6">
      <c r="A78" s="1" t="s">
        <v>56</v>
      </c>
      <c r="C78" s="22" t="s">
        <v>78</v>
      </c>
      <c r="E78" s="2"/>
    </row>
    <row r="79" spans="1:6">
      <c r="A79" s="1" t="s">
        <v>0</v>
      </c>
      <c r="C79" s="22"/>
      <c r="D79" s="1" t="s">
        <v>150</v>
      </c>
      <c r="E79" s="2">
        <f>SUM(C80:C88)/9</f>
        <v>90.644444444444446</v>
      </c>
      <c r="F79" t="s">
        <v>151</v>
      </c>
    </row>
    <row r="80" spans="1:6">
      <c r="A80" s="1">
        <v>1</v>
      </c>
      <c r="B80" t="s">
        <v>33</v>
      </c>
      <c r="C80" s="22">
        <v>110.5</v>
      </c>
      <c r="D80" t="s">
        <v>526</v>
      </c>
      <c r="E80" s="2"/>
    </row>
    <row r="81" spans="1:6">
      <c r="A81" s="1">
        <v>2</v>
      </c>
      <c r="B81" t="s">
        <v>161</v>
      </c>
      <c r="C81" s="22">
        <v>105.1</v>
      </c>
      <c r="D81" t="s">
        <v>526</v>
      </c>
      <c r="E81" s="2"/>
    </row>
    <row r="82" spans="1:6">
      <c r="A82" s="1">
        <v>3</v>
      </c>
      <c r="B82" t="s">
        <v>32</v>
      </c>
      <c r="C82" s="22">
        <v>100.1</v>
      </c>
      <c r="D82" t="s">
        <v>526</v>
      </c>
      <c r="E82" s="2"/>
    </row>
    <row r="83" spans="1:6">
      <c r="A83" s="1">
        <v>3</v>
      </c>
      <c r="B83" t="s">
        <v>7</v>
      </c>
      <c r="C83" s="22">
        <v>100.1</v>
      </c>
      <c r="D83" t="s">
        <v>526</v>
      </c>
      <c r="E83" s="2"/>
    </row>
    <row r="84" spans="1:6">
      <c r="A84" s="1">
        <v>3</v>
      </c>
      <c r="B84" t="s">
        <v>4</v>
      </c>
      <c r="C84" s="22">
        <v>100.1</v>
      </c>
      <c r="D84" t="s">
        <v>526</v>
      </c>
      <c r="E84" s="2"/>
    </row>
    <row r="85" spans="1:6">
      <c r="A85" s="1">
        <v>4</v>
      </c>
      <c r="B85" t="s">
        <v>529</v>
      </c>
      <c r="C85" s="22">
        <v>89.1</v>
      </c>
      <c r="D85" t="s">
        <v>526</v>
      </c>
      <c r="E85" s="2"/>
    </row>
    <row r="86" spans="1:6">
      <c r="A86" s="1">
        <v>5</v>
      </c>
      <c r="B86" t="s">
        <v>5</v>
      </c>
      <c r="C86" s="22">
        <v>78.900000000000006</v>
      </c>
      <c r="D86" t="s">
        <v>526</v>
      </c>
      <c r="E86" s="2"/>
    </row>
    <row r="87" spans="1:6">
      <c r="A87" s="1">
        <v>5</v>
      </c>
      <c r="B87" t="s">
        <v>1</v>
      </c>
      <c r="C87" s="22">
        <v>78.900000000000006</v>
      </c>
      <c r="D87" t="s">
        <v>526</v>
      </c>
      <c r="E87" s="2"/>
    </row>
    <row r="88" spans="1:6">
      <c r="A88" s="1">
        <v>6</v>
      </c>
      <c r="B88" t="s">
        <v>528</v>
      </c>
      <c r="C88" s="22">
        <v>53</v>
      </c>
      <c r="D88" t="s">
        <v>526</v>
      </c>
      <c r="E88" s="2"/>
    </row>
    <row r="89" spans="1:6">
      <c r="A89" s="1"/>
      <c r="C89" s="22"/>
      <c r="E89" s="2"/>
    </row>
    <row r="90" spans="1:6">
      <c r="A90" s="1"/>
      <c r="B90" t="s">
        <v>475</v>
      </c>
      <c r="C90" s="22"/>
      <c r="E90" s="2"/>
    </row>
    <row r="91" spans="1:6">
      <c r="A91" s="1" t="s">
        <v>27</v>
      </c>
      <c r="C91" s="22"/>
      <c r="D91" s="1" t="s">
        <v>150</v>
      </c>
      <c r="E91" s="2">
        <f>SUM(C92:C95)/4</f>
        <v>71.487499999999997</v>
      </c>
      <c r="F91" t="s">
        <v>151</v>
      </c>
    </row>
    <row r="92" spans="1:6">
      <c r="A92" s="1">
        <v>1</v>
      </c>
      <c r="B92" t="s">
        <v>519</v>
      </c>
      <c r="C92" s="22">
        <v>89.95</v>
      </c>
      <c r="D92" t="s">
        <v>257</v>
      </c>
      <c r="E92" s="2"/>
    </row>
    <row r="93" spans="1:6">
      <c r="A93" s="1">
        <v>2</v>
      </c>
      <c r="B93" t="s">
        <v>20</v>
      </c>
      <c r="C93" s="22">
        <v>79</v>
      </c>
      <c r="D93" t="s">
        <v>257</v>
      </c>
      <c r="E93" s="2"/>
    </row>
    <row r="94" spans="1:6">
      <c r="A94" s="1">
        <v>3</v>
      </c>
      <c r="B94" t="s">
        <v>21</v>
      </c>
      <c r="C94" s="22">
        <v>64</v>
      </c>
      <c r="D94" t="s">
        <v>257</v>
      </c>
      <c r="E94" s="2"/>
    </row>
    <row r="95" spans="1:6">
      <c r="A95" s="1">
        <v>4</v>
      </c>
      <c r="B95" t="s">
        <v>527</v>
      </c>
      <c r="C95" s="22">
        <v>53</v>
      </c>
      <c r="D95" t="s">
        <v>526</v>
      </c>
      <c r="E95" s="2"/>
    </row>
    <row r="96" spans="1:6">
      <c r="A96" s="1"/>
      <c r="C96" s="22"/>
      <c r="E96" s="2"/>
    </row>
    <row r="97" spans="1:6">
      <c r="A97" s="1"/>
      <c r="B97" t="s">
        <v>475</v>
      </c>
      <c r="C97" s="22"/>
      <c r="E97" s="2"/>
    </row>
    <row r="98" spans="1:6">
      <c r="A98" s="1" t="s">
        <v>57</v>
      </c>
      <c r="C98" s="22"/>
      <c r="E98" s="2"/>
    </row>
    <row r="99" spans="1:6">
      <c r="A99" s="1" t="s">
        <v>0</v>
      </c>
      <c r="C99" s="22"/>
      <c r="D99" s="1" t="s">
        <v>150</v>
      </c>
      <c r="E99" s="2">
        <f>SUM(C100:C103)/4</f>
        <v>16.487499999999997</v>
      </c>
      <c r="F99" t="s">
        <v>151</v>
      </c>
    </row>
    <row r="100" spans="1:6">
      <c r="A100" s="1">
        <v>1</v>
      </c>
      <c r="B100" t="s">
        <v>4</v>
      </c>
      <c r="C100" s="22">
        <v>18.899999999999999</v>
      </c>
      <c r="D100" t="s">
        <v>257</v>
      </c>
      <c r="E100" s="2"/>
    </row>
    <row r="101" spans="1:6">
      <c r="A101" s="1">
        <v>2</v>
      </c>
      <c r="B101" t="s">
        <v>33</v>
      </c>
      <c r="C101" s="22">
        <v>17.899999999999999</v>
      </c>
      <c r="D101" t="s">
        <v>257</v>
      </c>
      <c r="E101" s="2"/>
    </row>
    <row r="102" spans="1:6">
      <c r="A102" s="1">
        <v>2</v>
      </c>
      <c r="B102" t="s">
        <v>161</v>
      </c>
      <c r="C102" s="22">
        <v>17.899999999999999</v>
      </c>
      <c r="D102" t="s">
        <v>257</v>
      </c>
      <c r="E102" s="2"/>
    </row>
    <row r="103" spans="1:6">
      <c r="A103" s="1">
        <v>4</v>
      </c>
      <c r="B103" t="s">
        <v>158</v>
      </c>
      <c r="C103" s="22">
        <v>11.25</v>
      </c>
      <c r="D103" t="s">
        <v>257</v>
      </c>
      <c r="E103" s="2"/>
    </row>
    <row r="104" spans="1:6">
      <c r="A104" s="1"/>
      <c r="B104" t="s">
        <v>475</v>
      </c>
      <c r="C104" s="22"/>
      <c r="E104" s="2"/>
    </row>
    <row r="105" spans="1:6">
      <c r="A105" s="1" t="s">
        <v>27</v>
      </c>
      <c r="C105" s="22"/>
      <c r="D105" s="1" t="s">
        <v>150</v>
      </c>
      <c r="E105" s="2">
        <f>SUM(C106:C108)/3</f>
        <v>12.083333333333334</v>
      </c>
      <c r="F105" t="s">
        <v>151</v>
      </c>
    </row>
    <row r="106" spans="1:6">
      <c r="A106" s="1">
        <v>1</v>
      </c>
      <c r="B106" t="s">
        <v>22</v>
      </c>
      <c r="C106" s="22">
        <v>13.75</v>
      </c>
      <c r="D106" t="s">
        <v>257</v>
      </c>
      <c r="E106" s="2"/>
    </row>
    <row r="107" spans="1:6">
      <c r="A107" s="1">
        <v>2</v>
      </c>
      <c r="B107" t="s">
        <v>20</v>
      </c>
      <c r="C107" s="22">
        <v>11.25</v>
      </c>
      <c r="D107" t="s">
        <v>257</v>
      </c>
      <c r="E107" s="2"/>
    </row>
    <row r="108" spans="1:6">
      <c r="A108" s="1">
        <v>3</v>
      </c>
      <c r="B108" t="s">
        <v>21</v>
      </c>
      <c r="C108" s="22">
        <v>11.25</v>
      </c>
      <c r="D108" t="s">
        <v>257</v>
      </c>
      <c r="E108" s="2"/>
    </row>
    <row r="109" spans="1:6" ht="15.75" customHeight="1">
      <c r="A109" s="1"/>
      <c r="B109" s="18" t="s">
        <v>475</v>
      </c>
      <c r="C109" s="22"/>
      <c r="E109" s="2"/>
    </row>
    <row r="110" spans="1:6" s="18" customFormat="1" ht="15.75" customHeight="1">
      <c r="A110" s="20"/>
      <c r="C110" s="22"/>
      <c r="E110" s="2"/>
    </row>
    <row r="111" spans="1:6">
      <c r="A111" t="s">
        <v>1090</v>
      </c>
    </row>
    <row r="112" spans="1:6" s="18" customFormat="1">
      <c r="A112" s="18" t="s">
        <v>0</v>
      </c>
    </row>
    <row r="113" spans="1:4">
      <c r="A113" s="20">
        <v>1</v>
      </c>
      <c r="B113" t="s">
        <v>161</v>
      </c>
      <c r="C113" s="22">
        <v>65.599999999999994</v>
      </c>
      <c r="D113" t="s">
        <v>1091</v>
      </c>
    </row>
    <row r="114" spans="1:4" s="18" customFormat="1">
      <c r="A114" s="20">
        <v>2</v>
      </c>
      <c r="B114" s="18" t="s">
        <v>1024</v>
      </c>
      <c r="C114" s="22">
        <v>47.36</v>
      </c>
      <c r="D114" s="18" t="s">
        <v>1091</v>
      </c>
    </row>
    <row r="115" spans="1:4">
      <c r="A115" s="20">
        <v>3</v>
      </c>
      <c r="B115" t="s">
        <v>1092</v>
      </c>
      <c r="C115" s="22">
        <v>46.5</v>
      </c>
      <c r="D115" s="18" t="s">
        <v>1091</v>
      </c>
    </row>
    <row r="116" spans="1:4">
      <c r="A116" s="20">
        <v>4</v>
      </c>
      <c r="B116" t="s">
        <v>4</v>
      </c>
      <c r="C116" s="22">
        <v>46.4</v>
      </c>
      <c r="D116" s="18" t="s">
        <v>1091</v>
      </c>
    </row>
    <row r="117" spans="1:4" s="18" customFormat="1">
      <c r="A117" s="20">
        <v>5</v>
      </c>
      <c r="B117" s="18" t="s">
        <v>797</v>
      </c>
      <c r="C117" s="22">
        <v>41.13</v>
      </c>
      <c r="D117" s="18" t="s">
        <v>1091</v>
      </c>
    </row>
    <row r="118" spans="1:4">
      <c r="A118" s="20">
        <v>6</v>
      </c>
      <c r="B118" t="s">
        <v>10</v>
      </c>
      <c r="C118" s="22">
        <v>40.47</v>
      </c>
      <c r="D118" s="18" t="s">
        <v>1091</v>
      </c>
    </row>
    <row r="119" spans="1:4">
      <c r="A119" s="20">
        <v>7</v>
      </c>
      <c r="B119" t="s">
        <v>1093</v>
      </c>
      <c r="C119" s="22">
        <v>36.9</v>
      </c>
      <c r="D119" s="18" t="s">
        <v>1091</v>
      </c>
    </row>
    <row r="120" spans="1:4">
      <c r="A120" s="20"/>
      <c r="B120" s="18" t="s">
        <v>475</v>
      </c>
    </row>
    <row r="121" spans="1:4">
      <c r="A121" s="20" t="s">
        <v>27</v>
      </c>
    </row>
    <row r="122" spans="1:4">
      <c r="A122" s="20">
        <v>1</v>
      </c>
      <c r="B122" t="s">
        <v>1094</v>
      </c>
      <c r="C122" s="22">
        <v>44</v>
      </c>
      <c r="D122" s="18" t="s">
        <v>1091</v>
      </c>
    </row>
    <row r="123" spans="1:4">
      <c r="A123" s="20">
        <v>2</v>
      </c>
      <c r="B123" t="s">
        <v>20</v>
      </c>
      <c r="C123" s="22">
        <v>43.4</v>
      </c>
      <c r="D123" s="18" t="s">
        <v>1091</v>
      </c>
    </row>
    <row r="124" spans="1:4">
      <c r="A124" s="20">
        <v>3</v>
      </c>
      <c r="B124" t="s">
        <v>193</v>
      </c>
      <c r="C124" s="22">
        <v>37.049999999999997</v>
      </c>
      <c r="D124" s="18" t="s">
        <v>1091</v>
      </c>
    </row>
    <row r="125" spans="1:4">
      <c r="B125" s="18" t="s">
        <v>475</v>
      </c>
    </row>
    <row r="127" spans="1:4">
      <c r="A127" s="68" t="s">
        <v>1193</v>
      </c>
      <c r="C127" s="19"/>
    </row>
    <row r="128" spans="1:4">
      <c r="A128" s="18" t="s">
        <v>1194</v>
      </c>
      <c r="C128" s="19" t="s">
        <v>544</v>
      </c>
    </row>
    <row r="129" spans="1:4">
      <c r="A129" s="18" t="s">
        <v>31</v>
      </c>
      <c r="B129" s="18"/>
      <c r="C129" s="19"/>
    </row>
    <row r="130" spans="1:4">
      <c r="A130" s="20">
        <v>1</v>
      </c>
      <c r="B130" s="18" t="s">
        <v>136</v>
      </c>
      <c r="C130" s="19">
        <v>114.85</v>
      </c>
      <c r="D130" t="s">
        <v>1184</v>
      </c>
    </row>
    <row r="131" spans="1:4">
      <c r="A131" s="20">
        <v>1</v>
      </c>
      <c r="B131" s="18" t="s">
        <v>4</v>
      </c>
      <c r="C131" s="19">
        <v>114.85</v>
      </c>
      <c r="D131" s="18" t="s">
        <v>1184</v>
      </c>
    </row>
    <row r="132" spans="1:4">
      <c r="A132" s="20">
        <v>3</v>
      </c>
      <c r="B132" s="18" t="s">
        <v>442</v>
      </c>
      <c r="C132" s="19">
        <v>85</v>
      </c>
      <c r="D132" s="18" t="s">
        <v>1184</v>
      </c>
    </row>
    <row r="133" spans="1:4">
      <c r="A133" s="20">
        <v>3</v>
      </c>
      <c r="B133" s="18" t="s">
        <v>133</v>
      </c>
      <c r="C133" s="19">
        <v>85</v>
      </c>
      <c r="D133" s="18" t="s">
        <v>1184</v>
      </c>
    </row>
    <row r="134" spans="1:4">
      <c r="A134" s="18"/>
      <c r="B134" s="18" t="s">
        <v>475</v>
      </c>
      <c r="C134" s="19"/>
    </row>
    <row r="135" spans="1:4">
      <c r="A135" s="18" t="s">
        <v>27</v>
      </c>
      <c r="B135" s="18"/>
      <c r="C135" s="19"/>
    </row>
    <row r="136" spans="1:4">
      <c r="A136" s="20">
        <v>1</v>
      </c>
      <c r="B136" s="18" t="s">
        <v>20</v>
      </c>
      <c r="C136" s="19">
        <v>80.5</v>
      </c>
      <c r="D136" s="18" t="s">
        <v>1564</v>
      </c>
    </row>
    <row r="137" spans="1:4">
      <c r="B137" s="18" t="s">
        <v>475</v>
      </c>
    </row>
    <row r="139" spans="1:4">
      <c r="A139" t="s">
        <v>1565</v>
      </c>
      <c r="C139" t="s">
        <v>544</v>
      </c>
    </row>
    <row r="140" spans="1:4">
      <c r="A140" s="18" t="s">
        <v>27</v>
      </c>
      <c r="B140" s="18"/>
      <c r="C140" s="19"/>
      <c r="D140" s="18"/>
    </row>
    <row r="141" spans="1:4">
      <c r="A141" s="20">
        <v>1</v>
      </c>
      <c r="B141" s="18" t="s">
        <v>20</v>
      </c>
      <c r="C141" s="19">
        <v>10</v>
      </c>
      <c r="D141" s="18" t="s">
        <v>1564</v>
      </c>
    </row>
    <row r="142" spans="1:4">
      <c r="A142" s="18"/>
      <c r="B142" s="18" t="s">
        <v>475</v>
      </c>
      <c r="C142" s="18"/>
      <c r="D142" s="18"/>
    </row>
    <row r="145" spans="1:4">
      <c r="A145" t="s">
        <v>1566</v>
      </c>
      <c r="C145" t="s">
        <v>544</v>
      </c>
    </row>
    <row r="146" spans="1:4">
      <c r="A146" s="18" t="s">
        <v>27</v>
      </c>
      <c r="B146" s="18"/>
      <c r="C146" s="19"/>
      <c r="D146" s="18"/>
    </row>
    <row r="147" spans="1:4">
      <c r="A147" s="20">
        <v>1</v>
      </c>
      <c r="B147" s="18" t="s">
        <v>20</v>
      </c>
      <c r="C147" s="19">
        <v>26</v>
      </c>
      <c r="D147" s="18" t="s">
        <v>1564</v>
      </c>
    </row>
    <row r="148" spans="1:4">
      <c r="A148" s="18"/>
      <c r="B148" s="18" t="s">
        <v>475</v>
      </c>
      <c r="C148" s="18"/>
      <c r="D148" s="18"/>
    </row>
    <row r="149" spans="1:4" s="18" customFormat="1"/>
    <row r="150" spans="1:4" s="18" customFormat="1">
      <c r="A150" s="18" t="s">
        <v>1571</v>
      </c>
    </row>
    <row r="151" spans="1:4" s="18" customFormat="1">
      <c r="A151" s="18" t="s">
        <v>27</v>
      </c>
      <c r="C151" s="19"/>
    </row>
    <row r="152" spans="1:4" s="18" customFormat="1">
      <c r="A152" s="20">
        <v>1</v>
      </c>
      <c r="B152" s="18" t="s">
        <v>20</v>
      </c>
      <c r="C152" s="19">
        <v>31</v>
      </c>
      <c r="D152" s="18" t="s">
        <v>1564</v>
      </c>
    </row>
    <row r="153" spans="1:4" s="18" customFormat="1">
      <c r="B153" s="18" t="s">
        <v>475</v>
      </c>
    </row>
    <row r="154" spans="1:4">
      <c r="A154" t="s">
        <v>1567</v>
      </c>
    </row>
    <row r="155" spans="1:4">
      <c r="A155" s="18" t="s">
        <v>27</v>
      </c>
      <c r="B155" s="18"/>
      <c r="C155" s="19"/>
      <c r="D155" s="18"/>
    </row>
    <row r="156" spans="1:4">
      <c r="A156" s="20">
        <v>1</v>
      </c>
      <c r="B156" s="18" t="s">
        <v>20</v>
      </c>
      <c r="C156" s="19">
        <v>8</v>
      </c>
      <c r="D156" s="18" t="s">
        <v>1564</v>
      </c>
    </row>
    <row r="157" spans="1:4">
      <c r="A157" s="18"/>
      <c r="B157" s="18" t="s">
        <v>475</v>
      </c>
      <c r="C157" s="18"/>
      <c r="D157" s="18"/>
    </row>
    <row r="159" spans="1:4">
      <c r="A159" t="s">
        <v>1568</v>
      </c>
    </row>
    <row r="160" spans="1:4">
      <c r="A160" s="18" t="s">
        <v>27</v>
      </c>
      <c r="B160" s="18"/>
      <c r="C160" s="19"/>
      <c r="D160" s="18"/>
    </row>
    <row r="161" spans="1:4">
      <c r="A161" s="20">
        <v>1</v>
      </c>
      <c r="B161" s="18" t="s">
        <v>20</v>
      </c>
      <c r="C161" s="19">
        <v>40</v>
      </c>
      <c r="D161" s="18" t="s">
        <v>1564</v>
      </c>
    </row>
    <row r="162" spans="1:4">
      <c r="A162" s="18"/>
      <c r="B162" s="18" t="s">
        <v>475</v>
      </c>
      <c r="C162" s="18"/>
      <c r="D162" s="18"/>
    </row>
    <row r="164" spans="1:4">
      <c r="A164" t="s">
        <v>1569</v>
      </c>
    </row>
    <row r="165" spans="1:4">
      <c r="A165" s="18" t="s">
        <v>27</v>
      </c>
      <c r="B165" s="18"/>
      <c r="C165" s="19"/>
      <c r="D165" s="18"/>
    </row>
    <row r="166" spans="1:4">
      <c r="A166" s="20">
        <v>1</v>
      </c>
      <c r="B166" s="18" t="s">
        <v>20</v>
      </c>
      <c r="C166" s="19">
        <v>40</v>
      </c>
      <c r="D166" s="18" t="s">
        <v>1564</v>
      </c>
    </row>
    <row r="168" spans="1:4">
      <c r="A168" t="s">
        <v>1570</v>
      </c>
    </row>
    <row r="169" spans="1:4">
      <c r="A169" s="18" t="s">
        <v>27</v>
      </c>
      <c r="B169" s="18"/>
      <c r="C169" s="19"/>
      <c r="D169" s="18"/>
    </row>
    <row r="170" spans="1:4">
      <c r="A170" s="20">
        <v>1</v>
      </c>
      <c r="B170" s="18" t="s">
        <v>20</v>
      </c>
      <c r="C170" s="19">
        <v>10</v>
      </c>
      <c r="D170" s="18" t="s">
        <v>1564</v>
      </c>
    </row>
    <row r="171" spans="1:4">
      <c r="B171" s="18" t="s">
        <v>475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1"/>
  <sheetViews>
    <sheetView topLeftCell="A43" workbookViewId="0">
      <selection activeCell="G68" sqref="G68"/>
    </sheetView>
  </sheetViews>
  <sheetFormatPr baseColWidth="10" defaultRowHeight="15"/>
  <cols>
    <col min="1" max="1" width="4.140625" customWidth="1"/>
    <col min="2" max="2" width="26.140625" customWidth="1"/>
    <col min="3" max="3" width="16.7109375" style="19" customWidth="1"/>
    <col min="4" max="4" width="32.28515625" customWidth="1"/>
    <col min="7" max="7" width="11.42578125" style="8"/>
  </cols>
  <sheetData>
    <row r="1" spans="1:7">
      <c r="A1" s="20"/>
      <c r="B1" s="20"/>
      <c r="C1" s="44"/>
    </row>
    <row r="2" spans="1:7">
      <c r="A2" s="20"/>
      <c r="B2" s="42" t="s">
        <v>637</v>
      </c>
      <c r="C2" s="44"/>
    </row>
    <row r="3" spans="1:7">
      <c r="A3" s="20"/>
      <c r="B3" s="20"/>
      <c r="C3" s="44"/>
    </row>
    <row r="4" spans="1:7">
      <c r="A4" s="20" t="s">
        <v>644</v>
      </c>
      <c r="C4" s="44"/>
    </row>
    <row r="5" spans="1:7">
      <c r="A5" s="20" t="s">
        <v>0</v>
      </c>
      <c r="B5" s="20"/>
      <c r="C5" s="19" t="s">
        <v>543</v>
      </c>
      <c r="D5" s="1" t="s">
        <v>150</v>
      </c>
      <c r="E5" s="2">
        <f>SUM(C6:C46)/40</f>
        <v>11.136000000000001</v>
      </c>
      <c r="F5" t="s">
        <v>151</v>
      </c>
    </row>
    <row r="6" spans="1:7">
      <c r="A6" s="20">
        <v>1</v>
      </c>
      <c r="B6" s="20" t="s">
        <v>139</v>
      </c>
      <c r="C6" s="44">
        <v>20.6</v>
      </c>
      <c r="D6" s="18" t="s">
        <v>621</v>
      </c>
      <c r="E6" s="2" t="s">
        <v>1233</v>
      </c>
    </row>
    <row r="7" spans="1:7">
      <c r="A7" s="20">
        <v>2</v>
      </c>
      <c r="B7" s="20" t="s">
        <v>624</v>
      </c>
      <c r="C7" s="44">
        <v>20.2</v>
      </c>
      <c r="D7" s="18" t="s">
        <v>625</v>
      </c>
      <c r="E7" s="2" t="s">
        <v>1208</v>
      </c>
      <c r="F7" s="18"/>
    </row>
    <row r="8" spans="1:7" s="18" customFormat="1">
      <c r="A8" s="20">
        <v>3</v>
      </c>
      <c r="B8" s="18" t="s">
        <v>749</v>
      </c>
      <c r="C8" s="19">
        <v>16.2</v>
      </c>
      <c r="D8" s="18" t="s">
        <v>1523</v>
      </c>
      <c r="E8" s="18" t="s">
        <v>1208</v>
      </c>
      <c r="G8" s="8"/>
    </row>
    <row r="9" spans="1:7">
      <c r="A9" s="20">
        <v>4</v>
      </c>
      <c r="B9" s="20" t="s">
        <v>136</v>
      </c>
      <c r="C9" s="44">
        <v>16.05</v>
      </c>
      <c r="D9" t="s">
        <v>220</v>
      </c>
      <c r="E9" s="2" t="s">
        <v>1208</v>
      </c>
    </row>
    <row r="10" spans="1:7">
      <c r="A10" s="20">
        <v>5</v>
      </c>
      <c r="B10" s="18" t="s">
        <v>1024</v>
      </c>
      <c r="C10" s="19">
        <v>14.37</v>
      </c>
      <c r="D10" s="18" t="s">
        <v>1523</v>
      </c>
      <c r="E10" s="18" t="s">
        <v>1371</v>
      </c>
      <c r="F10" s="18"/>
    </row>
    <row r="11" spans="1:7">
      <c r="A11" s="20">
        <v>6</v>
      </c>
      <c r="B11" s="20" t="s">
        <v>33</v>
      </c>
      <c r="C11" s="44">
        <v>14.3</v>
      </c>
      <c r="D11" s="18" t="s">
        <v>621</v>
      </c>
      <c r="E11" s="2" t="s">
        <v>1208</v>
      </c>
    </row>
    <row r="12" spans="1:7">
      <c r="A12" s="20">
        <v>7</v>
      </c>
      <c r="B12" s="20" t="s">
        <v>1</v>
      </c>
      <c r="C12" s="44">
        <v>13.3</v>
      </c>
      <c r="D12" t="s">
        <v>220</v>
      </c>
      <c r="E12" s="2" t="s">
        <v>1208</v>
      </c>
    </row>
    <row r="13" spans="1:7" s="18" customFormat="1">
      <c r="A13" s="20">
        <v>7</v>
      </c>
      <c r="B13" s="20" t="s">
        <v>205</v>
      </c>
      <c r="C13" s="44">
        <v>13.3</v>
      </c>
      <c r="D13" t="s">
        <v>220</v>
      </c>
      <c r="E13" s="2" t="s">
        <v>1208</v>
      </c>
    </row>
    <row r="14" spans="1:7">
      <c r="A14" s="20">
        <v>9</v>
      </c>
      <c r="B14" s="20" t="s">
        <v>617</v>
      </c>
      <c r="C14" s="44">
        <v>12.4</v>
      </c>
      <c r="D14" s="18" t="s">
        <v>621</v>
      </c>
      <c r="E14" s="2" t="s">
        <v>1208</v>
      </c>
      <c r="F14" s="18"/>
    </row>
    <row r="15" spans="1:7">
      <c r="A15" s="20">
        <v>10</v>
      </c>
      <c r="B15" s="20" t="s">
        <v>206</v>
      </c>
      <c r="C15" s="44">
        <v>12</v>
      </c>
      <c r="D15" t="s">
        <v>220</v>
      </c>
      <c r="E15" s="2" t="s">
        <v>1208</v>
      </c>
    </row>
    <row r="16" spans="1:7">
      <c r="A16" s="20">
        <v>11</v>
      </c>
      <c r="B16" s="20" t="s">
        <v>347</v>
      </c>
      <c r="C16" s="44">
        <v>11.65</v>
      </c>
      <c r="D16" s="18" t="s">
        <v>986</v>
      </c>
      <c r="E16" s="2" t="s">
        <v>1208</v>
      </c>
      <c r="F16" s="18"/>
    </row>
    <row r="17" spans="1:7" s="18" customFormat="1">
      <c r="A17" s="20">
        <v>12</v>
      </c>
      <c r="B17" t="s">
        <v>1380</v>
      </c>
      <c r="C17" s="19">
        <v>11.55</v>
      </c>
      <c r="D17" s="18" t="s">
        <v>1385</v>
      </c>
      <c r="E17" s="2" t="s">
        <v>1208</v>
      </c>
      <c r="G17" s="8"/>
    </row>
    <row r="18" spans="1:7">
      <c r="A18" s="20">
        <v>13</v>
      </c>
      <c r="B18" s="20" t="s">
        <v>17</v>
      </c>
      <c r="C18" s="44">
        <v>11.4</v>
      </c>
      <c r="D18" s="18" t="s">
        <v>621</v>
      </c>
      <c r="E18" s="2" t="s">
        <v>1208</v>
      </c>
      <c r="F18" s="18"/>
    </row>
    <row r="19" spans="1:7">
      <c r="A19" s="20">
        <v>13</v>
      </c>
      <c r="B19" s="20" t="s">
        <v>340</v>
      </c>
      <c r="C19" s="44">
        <v>11.4</v>
      </c>
      <c r="D19" s="18" t="s">
        <v>621</v>
      </c>
      <c r="E19" s="2" t="s">
        <v>1208</v>
      </c>
      <c r="F19" s="18"/>
    </row>
    <row r="20" spans="1:7">
      <c r="A20" s="20">
        <v>13</v>
      </c>
      <c r="B20" s="20" t="s">
        <v>10</v>
      </c>
      <c r="C20" s="44">
        <v>11.4</v>
      </c>
      <c r="D20" s="18" t="s">
        <v>621</v>
      </c>
      <c r="E20" s="2" t="s">
        <v>1208</v>
      </c>
      <c r="F20" s="18"/>
    </row>
    <row r="21" spans="1:7">
      <c r="A21" s="20">
        <v>13</v>
      </c>
      <c r="B21" s="20" t="s">
        <v>613</v>
      </c>
      <c r="C21" s="44">
        <v>11.4</v>
      </c>
      <c r="D21" s="18" t="s">
        <v>621</v>
      </c>
      <c r="E21" s="2" t="s">
        <v>1208</v>
      </c>
      <c r="F21" s="18"/>
    </row>
    <row r="22" spans="1:7">
      <c r="A22" s="20">
        <v>13</v>
      </c>
      <c r="B22" s="20" t="s">
        <v>614</v>
      </c>
      <c r="C22" s="44">
        <v>11.4</v>
      </c>
      <c r="D22" s="18" t="s">
        <v>621</v>
      </c>
      <c r="E22" s="2" t="s">
        <v>1208</v>
      </c>
      <c r="F22" s="18"/>
    </row>
    <row r="23" spans="1:7">
      <c r="A23" s="20">
        <v>13</v>
      </c>
      <c r="B23" s="20" t="s">
        <v>15</v>
      </c>
      <c r="C23" s="44">
        <v>11.4</v>
      </c>
      <c r="D23" s="18" t="s">
        <v>621</v>
      </c>
      <c r="E23" s="2" t="s">
        <v>1208</v>
      </c>
    </row>
    <row r="24" spans="1:7" s="18" customFormat="1">
      <c r="A24" s="20">
        <v>19</v>
      </c>
      <c r="B24" t="s">
        <v>1379</v>
      </c>
      <c r="C24" s="19">
        <v>11.3</v>
      </c>
      <c r="D24" s="18" t="s">
        <v>1386</v>
      </c>
      <c r="E24" s="2" t="s">
        <v>1208</v>
      </c>
      <c r="G24" s="8"/>
    </row>
    <row r="25" spans="1:7">
      <c r="A25" s="20">
        <v>20</v>
      </c>
      <c r="B25" s="20" t="s">
        <v>203</v>
      </c>
      <c r="C25" s="44">
        <v>10.3</v>
      </c>
      <c r="D25" t="s">
        <v>220</v>
      </c>
      <c r="E25" s="2" t="s">
        <v>1208</v>
      </c>
      <c r="F25" s="18"/>
    </row>
    <row r="26" spans="1:7">
      <c r="A26" s="20">
        <v>21</v>
      </c>
      <c r="B26" s="20" t="s">
        <v>612</v>
      </c>
      <c r="C26" s="44">
        <v>10.25</v>
      </c>
      <c r="D26" s="18" t="s">
        <v>621</v>
      </c>
      <c r="E26" s="2" t="s">
        <v>1208</v>
      </c>
      <c r="F26" s="18"/>
    </row>
    <row r="27" spans="1:7">
      <c r="A27" s="20">
        <v>21</v>
      </c>
      <c r="B27" s="20" t="s">
        <v>11</v>
      </c>
      <c r="C27" s="44">
        <v>10.25</v>
      </c>
      <c r="D27" s="18" t="s">
        <v>621</v>
      </c>
      <c r="E27" s="2" t="s">
        <v>1208</v>
      </c>
      <c r="F27" s="18"/>
    </row>
    <row r="28" spans="1:7">
      <c r="A28" s="20">
        <v>23</v>
      </c>
      <c r="B28" s="20" t="s">
        <v>207</v>
      </c>
      <c r="C28" s="44">
        <v>10.050000000000001</v>
      </c>
      <c r="D28" t="s">
        <v>204</v>
      </c>
      <c r="E28" s="2" t="s">
        <v>1233</v>
      </c>
    </row>
    <row r="29" spans="1:7">
      <c r="A29" s="20">
        <v>23</v>
      </c>
      <c r="B29" s="20" t="s">
        <v>208</v>
      </c>
      <c r="C29" s="44">
        <v>10.050000000000001</v>
      </c>
      <c r="D29" t="s">
        <v>204</v>
      </c>
      <c r="E29" s="2" t="s">
        <v>1233</v>
      </c>
    </row>
    <row r="30" spans="1:7">
      <c r="A30" s="20">
        <v>23</v>
      </c>
      <c r="B30" s="20" t="s">
        <v>209</v>
      </c>
      <c r="C30" s="44">
        <v>10.050000000000001</v>
      </c>
      <c r="D30" t="s">
        <v>204</v>
      </c>
      <c r="E30" s="2" t="s">
        <v>1233</v>
      </c>
    </row>
    <row r="31" spans="1:7">
      <c r="A31" s="20">
        <v>23</v>
      </c>
      <c r="B31" s="20" t="s">
        <v>210</v>
      </c>
      <c r="C31" s="44">
        <v>10.050000000000001</v>
      </c>
      <c r="D31" t="s">
        <v>204</v>
      </c>
      <c r="E31" s="2" t="s">
        <v>1233</v>
      </c>
    </row>
    <row r="32" spans="1:7" s="18" customFormat="1">
      <c r="A32" s="20">
        <v>27</v>
      </c>
      <c r="B32" t="s">
        <v>1378</v>
      </c>
      <c r="C32" s="19">
        <v>10</v>
      </c>
      <c r="D32" s="18" t="s">
        <v>1384</v>
      </c>
      <c r="E32" s="2" t="s">
        <v>1208</v>
      </c>
      <c r="G32" s="8"/>
    </row>
    <row r="33" spans="1:6">
      <c r="A33" s="20">
        <v>28</v>
      </c>
      <c r="B33" s="20" t="s">
        <v>616</v>
      </c>
      <c r="C33" s="44">
        <v>9.26</v>
      </c>
      <c r="D33" s="18" t="s">
        <v>621</v>
      </c>
      <c r="E33" s="2" t="s">
        <v>1208</v>
      </c>
      <c r="F33" s="18"/>
    </row>
    <row r="34" spans="1:6">
      <c r="A34" s="20">
        <v>29</v>
      </c>
      <c r="B34" s="20" t="s">
        <v>211</v>
      </c>
      <c r="C34" s="44">
        <v>9.1</v>
      </c>
      <c r="D34" t="s">
        <v>204</v>
      </c>
      <c r="E34" s="2" t="s">
        <v>1233</v>
      </c>
    </row>
    <row r="35" spans="1:6">
      <c r="A35" s="20">
        <v>29</v>
      </c>
      <c r="B35" s="20" t="s">
        <v>212</v>
      </c>
      <c r="C35" s="44">
        <v>9.1</v>
      </c>
      <c r="D35" t="s">
        <v>204</v>
      </c>
      <c r="E35" s="2" t="s">
        <v>1233</v>
      </c>
    </row>
    <row r="36" spans="1:6">
      <c r="A36" s="20">
        <v>29</v>
      </c>
      <c r="B36" s="20" t="s">
        <v>213</v>
      </c>
      <c r="C36" s="44">
        <v>9.1</v>
      </c>
      <c r="D36" t="s">
        <v>204</v>
      </c>
      <c r="E36" s="2" t="s">
        <v>1233</v>
      </c>
    </row>
    <row r="37" spans="1:6">
      <c r="A37" s="20">
        <v>32</v>
      </c>
      <c r="B37" s="20" t="s">
        <v>615</v>
      </c>
      <c r="C37" s="44">
        <v>8.3800000000000008</v>
      </c>
      <c r="D37" s="18" t="s">
        <v>621</v>
      </c>
      <c r="E37" s="2" t="s">
        <v>1208</v>
      </c>
      <c r="F37" s="18"/>
    </row>
    <row r="38" spans="1:6">
      <c r="A38" s="20">
        <v>32</v>
      </c>
      <c r="B38" s="20" t="s">
        <v>618</v>
      </c>
      <c r="C38" s="44">
        <v>8.3800000000000008</v>
      </c>
      <c r="D38" s="18" t="s">
        <v>621</v>
      </c>
      <c r="E38" s="2" t="s">
        <v>1208</v>
      </c>
      <c r="F38" s="18"/>
    </row>
    <row r="39" spans="1:6">
      <c r="A39" s="20">
        <v>34</v>
      </c>
      <c r="B39" s="20" t="s">
        <v>247</v>
      </c>
      <c r="C39" s="44">
        <v>7.4</v>
      </c>
      <c r="D39" s="18" t="s">
        <v>621</v>
      </c>
      <c r="E39" s="2" t="s">
        <v>1208</v>
      </c>
      <c r="F39" s="18"/>
    </row>
    <row r="40" spans="1:6">
      <c r="A40" s="20">
        <v>34</v>
      </c>
      <c r="B40" s="20" t="s">
        <v>619</v>
      </c>
      <c r="C40" s="44">
        <v>7.4</v>
      </c>
      <c r="D40" s="18" t="s">
        <v>621</v>
      </c>
      <c r="E40" s="2" t="s">
        <v>1208</v>
      </c>
      <c r="F40" s="18"/>
    </row>
    <row r="41" spans="1:6">
      <c r="A41" s="20">
        <v>36</v>
      </c>
      <c r="B41" s="20" t="s">
        <v>214</v>
      </c>
      <c r="C41" s="44">
        <v>7.3</v>
      </c>
      <c r="D41" t="s">
        <v>220</v>
      </c>
      <c r="E41" s="2" t="s">
        <v>1208</v>
      </c>
    </row>
    <row r="42" spans="1:6">
      <c r="A42" s="20">
        <v>37</v>
      </c>
      <c r="B42" s="20" t="s">
        <v>215</v>
      </c>
      <c r="C42" s="44">
        <v>7.08</v>
      </c>
      <c r="D42" t="s">
        <v>204</v>
      </c>
      <c r="E42" s="2" t="s">
        <v>1233</v>
      </c>
    </row>
    <row r="43" spans="1:6">
      <c r="A43" s="20">
        <v>37</v>
      </c>
      <c r="B43" s="20" t="s">
        <v>216</v>
      </c>
      <c r="C43" s="44">
        <v>7.08</v>
      </c>
      <c r="D43" t="s">
        <v>204</v>
      </c>
      <c r="E43" s="2" t="s">
        <v>1233</v>
      </c>
    </row>
    <row r="44" spans="1:6">
      <c r="A44" s="20">
        <v>37</v>
      </c>
      <c r="B44" s="20" t="s">
        <v>217</v>
      </c>
      <c r="C44" s="44">
        <v>7.08</v>
      </c>
      <c r="D44" t="s">
        <v>204</v>
      </c>
      <c r="E44" s="2" t="s">
        <v>1208</v>
      </c>
    </row>
    <row r="45" spans="1:6">
      <c r="A45" s="20">
        <v>40</v>
      </c>
      <c r="B45" s="20" t="s">
        <v>536</v>
      </c>
      <c r="C45" s="44">
        <v>6.4</v>
      </c>
      <c r="D45" s="18" t="s">
        <v>621</v>
      </c>
      <c r="E45" s="2" t="s">
        <v>1208</v>
      </c>
    </row>
    <row r="46" spans="1:6">
      <c r="A46" s="20">
        <v>41</v>
      </c>
      <c r="B46" s="20" t="s">
        <v>219</v>
      </c>
      <c r="C46" s="44">
        <v>5.76</v>
      </c>
      <c r="D46" t="s">
        <v>220</v>
      </c>
      <c r="E46" s="2" t="s">
        <v>1208</v>
      </c>
    </row>
    <row r="47" spans="1:6">
      <c r="A47" s="20"/>
      <c r="B47" s="20" t="s">
        <v>475</v>
      </c>
      <c r="C47" s="44"/>
      <c r="E47" s="2"/>
    </row>
    <row r="48" spans="1:6">
      <c r="A48" s="20" t="s">
        <v>27</v>
      </c>
      <c r="B48" s="20"/>
      <c r="C48" s="44"/>
      <c r="D48" s="1" t="s">
        <v>150</v>
      </c>
      <c r="E48" s="2">
        <f>SUM(C49:C67)/19</f>
        <v>7.7763157894736858</v>
      </c>
      <c r="F48" t="s">
        <v>151</v>
      </c>
    </row>
    <row r="49" spans="1:7">
      <c r="A49" s="20">
        <v>1</v>
      </c>
      <c r="B49" s="18" t="s">
        <v>167</v>
      </c>
      <c r="C49" s="19">
        <v>14.35</v>
      </c>
      <c r="D49" s="18" t="s">
        <v>1523</v>
      </c>
      <c r="E49" s="18" t="s">
        <v>1233</v>
      </c>
    </row>
    <row r="50" spans="1:7">
      <c r="A50" s="20">
        <v>2</v>
      </c>
      <c r="B50" s="20" t="s">
        <v>165</v>
      </c>
      <c r="C50" s="44">
        <v>10.25</v>
      </c>
      <c r="D50" s="18" t="s">
        <v>621</v>
      </c>
      <c r="E50" s="2" t="s">
        <v>1208</v>
      </c>
      <c r="F50" s="18"/>
    </row>
    <row r="51" spans="1:7" s="18" customFormat="1">
      <c r="A51" s="20">
        <v>3</v>
      </c>
      <c r="B51" t="s">
        <v>1377</v>
      </c>
      <c r="C51" s="19">
        <v>10</v>
      </c>
      <c r="D51" s="18" t="s">
        <v>1383</v>
      </c>
      <c r="E51" s="2" t="s">
        <v>1208</v>
      </c>
      <c r="G51" s="8"/>
    </row>
    <row r="52" spans="1:7">
      <c r="A52" s="20">
        <v>4</v>
      </c>
      <c r="B52" s="20" t="s">
        <v>221</v>
      </c>
      <c r="C52" s="44">
        <v>9.3000000000000007</v>
      </c>
      <c r="D52" t="s">
        <v>220</v>
      </c>
      <c r="E52" s="2" t="s">
        <v>1208</v>
      </c>
    </row>
    <row r="53" spans="1:7" s="18" customFormat="1">
      <c r="A53" s="20">
        <v>5</v>
      </c>
      <c r="B53" t="s">
        <v>1387</v>
      </c>
      <c r="C53" s="19">
        <v>8.9</v>
      </c>
      <c r="D53" t="s">
        <v>1381</v>
      </c>
      <c r="E53" s="2" t="s">
        <v>1208</v>
      </c>
      <c r="G53" s="8"/>
    </row>
    <row r="54" spans="1:7">
      <c r="A54" s="20">
        <v>6</v>
      </c>
      <c r="B54" s="20" t="s">
        <v>35</v>
      </c>
      <c r="C54" s="44">
        <v>8.3800000000000008</v>
      </c>
      <c r="D54" s="18" t="s">
        <v>621</v>
      </c>
      <c r="E54" s="2" t="s">
        <v>1208</v>
      </c>
      <c r="F54" s="18"/>
    </row>
    <row r="55" spans="1:7">
      <c r="A55" s="20">
        <v>6</v>
      </c>
      <c r="B55" s="20" t="s">
        <v>22</v>
      </c>
      <c r="C55" s="44">
        <v>8.3800000000000008</v>
      </c>
      <c r="D55" s="18" t="s">
        <v>621</v>
      </c>
      <c r="E55" s="2" t="s">
        <v>1208</v>
      </c>
    </row>
    <row r="56" spans="1:7">
      <c r="A56" s="20">
        <v>8</v>
      </c>
      <c r="B56" s="20" t="s">
        <v>21</v>
      </c>
      <c r="C56" s="44">
        <v>8.3000000000000007</v>
      </c>
      <c r="D56" t="s">
        <v>220</v>
      </c>
      <c r="E56" s="2" t="s">
        <v>1208</v>
      </c>
    </row>
    <row r="57" spans="1:7" s="18" customFormat="1">
      <c r="A57" s="20">
        <v>9</v>
      </c>
      <c r="B57" t="s">
        <v>1376</v>
      </c>
      <c r="C57" s="19">
        <v>8.15</v>
      </c>
      <c r="D57" s="18" t="s">
        <v>1382</v>
      </c>
      <c r="E57" s="2" t="s">
        <v>1208</v>
      </c>
      <c r="G57" s="8"/>
    </row>
    <row r="58" spans="1:7">
      <c r="A58" s="20">
        <v>10</v>
      </c>
      <c r="B58" s="20" t="s">
        <v>222</v>
      </c>
      <c r="C58" s="44">
        <v>7.3</v>
      </c>
      <c r="D58" t="s">
        <v>220</v>
      </c>
      <c r="E58" s="2" t="s">
        <v>1208</v>
      </c>
    </row>
    <row r="59" spans="1:7">
      <c r="A59" s="20">
        <v>11</v>
      </c>
      <c r="B59" s="20" t="s">
        <v>611</v>
      </c>
      <c r="C59" s="44">
        <v>7.4</v>
      </c>
      <c r="D59" s="18" t="s">
        <v>621</v>
      </c>
      <c r="E59" s="2" t="s">
        <v>1208</v>
      </c>
      <c r="F59" s="18"/>
    </row>
    <row r="60" spans="1:7">
      <c r="A60" s="20">
        <v>11</v>
      </c>
      <c r="B60" s="20" t="s">
        <v>23</v>
      </c>
      <c r="C60" s="44">
        <v>7.4</v>
      </c>
      <c r="D60" s="18" t="s">
        <v>621</v>
      </c>
      <c r="E60" s="2" t="s">
        <v>1208</v>
      </c>
      <c r="F60" s="18"/>
    </row>
    <row r="61" spans="1:7">
      <c r="A61" s="20">
        <v>13</v>
      </c>
      <c r="B61" s="20" t="s">
        <v>223</v>
      </c>
      <c r="C61" s="44">
        <v>7.08</v>
      </c>
      <c r="D61" t="s">
        <v>204</v>
      </c>
      <c r="E61" s="2" t="s">
        <v>1233</v>
      </c>
    </row>
    <row r="62" spans="1:7">
      <c r="A62" s="20">
        <v>14</v>
      </c>
      <c r="B62" s="20" t="s">
        <v>225</v>
      </c>
      <c r="C62" s="44">
        <v>7.06</v>
      </c>
      <c r="D62" t="s">
        <v>220</v>
      </c>
      <c r="E62" s="2" t="s">
        <v>1208</v>
      </c>
    </row>
    <row r="63" spans="1:7">
      <c r="A63" s="20">
        <v>15</v>
      </c>
      <c r="B63" s="20" t="s">
        <v>610</v>
      </c>
      <c r="C63" s="44">
        <v>6.4</v>
      </c>
      <c r="D63" s="18" t="s">
        <v>621</v>
      </c>
      <c r="E63" s="2" t="s">
        <v>1208</v>
      </c>
      <c r="F63" s="18"/>
    </row>
    <row r="64" spans="1:7">
      <c r="A64" s="20">
        <v>16</v>
      </c>
      <c r="B64" s="20" t="s">
        <v>224</v>
      </c>
      <c r="C64" s="44">
        <v>6.3</v>
      </c>
      <c r="D64" t="s">
        <v>220</v>
      </c>
      <c r="E64" s="2" t="s">
        <v>1208</v>
      </c>
    </row>
    <row r="65" spans="1:7">
      <c r="A65" s="20">
        <v>17</v>
      </c>
      <c r="B65" s="20" t="s">
        <v>609</v>
      </c>
      <c r="C65" s="44">
        <v>5.4</v>
      </c>
      <c r="D65" s="18" t="s">
        <v>621</v>
      </c>
      <c r="E65" s="2" t="s">
        <v>1208</v>
      </c>
      <c r="F65" s="18"/>
    </row>
    <row r="66" spans="1:7">
      <c r="A66" s="20">
        <v>18</v>
      </c>
      <c r="B66" s="20" t="s">
        <v>226</v>
      </c>
      <c r="C66" s="44">
        <v>3.74</v>
      </c>
      <c r="D66" t="s">
        <v>204</v>
      </c>
      <c r="E66" s="2" t="s">
        <v>1233</v>
      </c>
    </row>
    <row r="67" spans="1:7">
      <c r="A67" s="20">
        <v>19</v>
      </c>
      <c r="B67" s="20" t="s">
        <v>620</v>
      </c>
      <c r="C67" s="44">
        <v>3.66</v>
      </c>
      <c r="D67" s="18" t="s">
        <v>621</v>
      </c>
      <c r="E67" s="2" t="s">
        <v>1208</v>
      </c>
      <c r="F67" s="18"/>
    </row>
    <row r="68" spans="1:7">
      <c r="A68" s="20"/>
      <c r="B68" s="20" t="s">
        <v>475</v>
      </c>
      <c r="C68" s="44"/>
      <c r="D68" s="18"/>
      <c r="E68" s="2"/>
      <c r="F68" s="18"/>
    </row>
    <row r="69" spans="1:7">
      <c r="A69" s="20"/>
      <c r="B69" s="20"/>
      <c r="C69" s="44"/>
      <c r="D69" s="18"/>
      <c r="E69" s="18"/>
      <c r="F69" s="18"/>
    </row>
    <row r="70" spans="1:7">
      <c r="A70" s="20"/>
      <c r="B70" s="20" t="s">
        <v>663</v>
      </c>
      <c r="C70" s="44"/>
    </row>
    <row r="71" spans="1:7">
      <c r="A71" s="20" t="s">
        <v>0</v>
      </c>
      <c r="B71" s="20"/>
      <c r="C71" s="44" t="s">
        <v>944</v>
      </c>
      <c r="D71" s="18"/>
      <c r="E71" s="2"/>
      <c r="F71" s="18"/>
    </row>
    <row r="72" spans="1:7">
      <c r="A72" s="20">
        <v>1</v>
      </c>
      <c r="B72" s="20" t="s">
        <v>4</v>
      </c>
      <c r="C72" s="44">
        <v>15</v>
      </c>
      <c r="D72" s="18" t="s">
        <v>777</v>
      </c>
      <c r="E72" s="2" t="s">
        <v>1233</v>
      </c>
      <c r="F72" s="18"/>
    </row>
    <row r="73" spans="1:7">
      <c r="A73" s="20">
        <v>2</v>
      </c>
      <c r="B73" s="20" t="s">
        <v>161</v>
      </c>
      <c r="C73" s="44">
        <v>6</v>
      </c>
      <c r="D73" s="18" t="s">
        <v>777</v>
      </c>
      <c r="E73" s="2" t="s">
        <v>1208</v>
      </c>
      <c r="F73" s="18"/>
    </row>
    <row r="74" spans="1:7" s="18" customFormat="1">
      <c r="A74" s="20"/>
      <c r="B74" s="20"/>
      <c r="C74" s="44" t="s">
        <v>948</v>
      </c>
      <c r="E74" s="2"/>
      <c r="G74" s="8"/>
    </row>
    <row r="75" spans="1:7" s="18" customFormat="1">
      <c r="A75" s="20">
        <v>3</v>
      </c>
      <c r="B75" s="18" t="s">
        <v>1024</v>
      </c>
      <c r="C75" s="19">
        <v>6</v>
      </c>
      <c r="D75" s="18" t="s">
        <v>1523</v>
      </c>
      <c r="E75" s="18" t="s">
        <v>1371</v>
      </c>
      <c r="G75" s="8"/>
    </row>
    <row r="76" spans="1:7">
      <c r="A76" s="20"/>
      <c r="B76" s="20" t="s">
        <v>475</v>
      </c>
      <c r="C76" s="44"/>
      <c r="D76" s="18"/>
      <c r="E76" s="2"/>
      <c r="F76" s="18"/>
    </row>
    <row r="77" spans="1:7">
      <c r="A77" s="20" t="s">
        <v>18</v>
      </c>
      <c r="B77" s="20"/>
      <c r="C77" s="44" t="s">
        <v>298</v>
      </c>
      <c r="D77" s="18"/>
      <c r="E77" s="2"/>
    </row>
    <row r="78" spans="1:7">
      <c r="A78" s="20">
        <v>1</v>
      </c>
      <c r="B78" s="20" t="s">
        <v>20</v>
      </c>
      <c r="C78" s="44">
        <v>8</v>
      </c>
      <c r="D78" s="18" t="s">
        <v>777</v>
      </c>
      <c r="E78" s="2" t="s">
        <v>1233</v>
      </c>
      <c r="F78" s="18"/>
    </row>
    <row r="79" spans="1:7">
      <c r="A79" s="20"/>
      <c r="B79" s="20"/>
      <c r="C79" s="44" t="s">
        <v>474</v>
      </c>
      <c r="D79" s="18"/>
      <c r="E79" s="2"/>
      <c r="F79" s="18"/>
    </row>
    <row r="80" spans="1:7">
      <c r="A80" s="20">
        <v>2</v>
      </c>
      <c r="B80" s="20" t="s">
        <v>193</v>
      </c>
      <c r="C80" s="44">
        <v>13</v>
      </c>
      <c r="D80" s="18" t="s">
        <v>623</v>
      </c>
      <c r="E80" s="2" t="s">
        <v>1208</v>
      </c>
    </row>
    <row r="81" spans="1:7">
      <c r="A81" s="20"/>
      <c r="B81" s="20" t="s">
        <v>475</v>
      </c>
      <c r="C81" s="44"/>
      <c r="D81" s="15"/>
      <c r="E81" s="2"/>
    </row>
    <row r="82" spans="1:7">
      <c r="A82" s="20"/>
      <c r="B82" s="20"/>
      <c r="C82" s="44"/>
    </row>
    <row r="83" spans="1:7">
      <c r="A83" s="20"/>
      <c r="B83" s="20" t="s">
        <v>645</v>
      </c>
      <c r="C83" s="44" t="s">
        <v>543</v>
      </c>
    </row>
    <row r="84" spans="1:7">
      <c r="A84" s="20" t="s">
        <v>0</v>
      </c>
      <c r="B84" s="20"/>
      <c r="C84" s="44"/>
      <c r="D84" s="1" t="s">
        <v>150</v>
      </c>
      <c r="E84" s="2">
        <f>SUM(C85:C113)/29</f>
        <v>14.761034482758619</v>
      </c>
      <c r="F84" t="s">
        <v>151</v>
      </c>
    </row>
    <row r="85" spans="1:7">
      <c r="A85" s="20">
        <v>1</v>
      </c>
      <c r="B85" s="20" t="s">
        <v>4</v>
      </c>
      <c r="C85" s="44">
        <v>22</v>
      </c>
      <c r="D85" t="s">
        <v>227</v>
      </c>
      <c r="E85" s="2" t="s">
        <v>1233</v>
      </c>
    </row>
    <row r="86" spans="1:7">
      <c r="A86" s="20">
        <v>2</v>
      </c>
      <c r="B86" s="20" t="s">
        <v>1</v>
      </c>
      <c r="C86" s="44">
        <v>19.5</v>
      </c>
      <c r="D86" t="s">
        <v>227</v>
      </c>
      <c r="E86" s="2" t="s">
        <v>1208</v>
      </c>
    </row>
    <row r="87" spans="1:7">
      <c r="A87" s="20">
        <v>3</v>
      </c>
      <c r="B87" s="20" t="s">
        <v>772</v>
      </c>
      <c r="C87" s="44">
        <v>19.05</v>
      </c>
      <c r="D87" s="18" t="s">
        <v>773</v>
      </c>
      <c r="E87" s="2" t="s">
        <v>1233</v>
      </c>
      <c r="F87" s="18"/>
    </row>
    <row r="88" spans="1:7">
      <c r="A88" s="20">
        <v>4</v>
      </c>
      <c r="B88" s="20" t="s">
        <v>233</v>
      </c>
      <c r="C88" s="44">
        <v>17.100000000000001</v>
      </c>
      <c r="D88" t="s">
        <v>228</v>
      </c>
      <c r="E88" s="2" t="s">
        <v>1233</v>
      </c>
    </row>
    <row r="89" spans="1:7">
      <c r="A89" s="20">
        <v>4</v>
      </c>
      <c r="B89" s="20" t="s">
        <v>146</v>
      </c>
      <c r="C89" s="44">
        <v>17.100000000000001</v>
      </c>
      <c r="D89" t="s">
        <v>228</v>
      </c>
      <c r="E89" s="2" t="s">
        <v>1233</v>
      </c>
    </row>
    <row r="90" spans="1:7">
      <c r="A90" s="20">
        <v>6</v>
      </c>
      <c r="B90" s="20" t="s">
        <v>136</v>
      </c>
      <c r="C90" s="44">
        <v>17</v>
      </c>
      <c r="D90" t="s">
        <v>227</v>
      </c>
      <c r="E90" s="2" t="s">
        <v>1208</v>
      </c>
    </row>
    <row r="91" spans="1:7" s="18" customFormat="1">
      <c r="A91" s="20">
        <v>7</v>
      </c>
      <c r="B91" s="18" t="s">
        <v>1024</v>
      </c>
      <c r="C91" s="19">
        <v>16.22</v>
      </c>
      <c r="D91" s="18" t="s">
        <v>1523</v>
      </c>
      <c r="E91" s="18" t="s">
        <v>1371</v>
      </c>
      <c r="G91" s="8"/>
    </row>
    <row r="92" spans="1:7">
      <c r="A92" s="20">
        <v>8</v>
      </c>
      <c r="B92" s="20" t="s">
        <v>232</v>
      </c>
      <c r="C92" s="44">
        <v>16.100000000000001</v>
      </c>
      <c r="D92" t="s">
        <v>228</v>
      </c>
      <c r="E92" s="2" t="s">
        <v>1233</v>
      </c>
    </row>
    <row r="93" spans="1:7">
      <c r="A93" s="20">
        <v>8</v>
      </c>
      <c r="B93" s="20" t="s">
        <v>32</v>
      </c>
      <c r="C93" s="44">
        <v>16.100000000000001</v>
      </c>
      <c r="D93" t="s">
        <v>227</v>
      </c>
      <c r="E93" s="2" t="s">
        <v>1208</v>
      </c>
    </row>
    <row r="94" spans="1:7">
      <c r="A94" s="20">
        <v>10</v>
      </c>
      <c r="B94" s="20" t="s">
        <v>2</v>
      </c>
      <c r="C94" s="44">
        <v>15.1</v>
      </c>
      <c r="D94" t="s">
        <v>227</v>
      </c>
      <c r="E94" s="2" t="s">
        <v>1208</v>
      </c>
    </row>
    <row r="95" spans="1:7">
      <c r="A95" s="20">
        <v>10</v>
      </c>
      <c r="B95" s="20" t="s">
        <v>10</v>
      </c>
      <c r="C95" s="44">
        <v>15.1</v>
      </c>
      <c r="D95" t="s">
        <v>227</v>
      </c>
      <c r="E95" s="2" t="s">
        <v>1208</v>
      </c>
    </row>
    <row r="96" spans="1:7">
      <c r="A96" s="20">
        <v>10</v>
      </c>
      <c r="B96" s="20" t="s">
        <v>33</v>
      </c>
      <c r="C96" s="44">
        <v>15.1</v>
      </c>
      <c r="D96" t="s">
        <v>227</v>
      </c>
      <c r="E96" s="2" t="s">
        <v>1208</v>
      </c>
    </row>
    <row r="97" spans="1:5">
      <c r="A97" s="20">
        <v>10</v>
      </c>
      <c r="B97" s="20" t="s">
        <v>11</v>
      </c>
      <c r="C97" s="44">
        <v>15.1</v>
      </c>
      <c r="D97" t="s">
        <v>227</v>
      </c>
      <c r="E97" s="2" t="s">
        <v>1208</v>
      </c>
    </row>
    <row r="98" spans="1:5">
      <c r="A98" s="20">
        <v>14</v>
      </c>
      <c r="B98" s="20" t="s">
        <v>8</v>
      </c>
      <c r="C98" s="44">
        <v>14.45</v>
      </c>
      <c r="D98" t="s">
        <v>227</v>
      </c>
      <c r="E98" s="2" t="s">
        <v>1208</v>
      </c>
    </row>
    <row r="99" spans="1:5">
      <c r="A99" s="20">
        <v>14</v>
      </c>
      <c r="B99" s="20" t="s">
        <v>5</v>
      </c>
      <c r="C99" s="44">
        <v>14.45</v>
      </c>
      <c r="D99" t="s">
        <v>227</v>
      </c>
      <c r="E99" s="2" t="s">
        <v>1208</v>
      </c>
    </row>
    <row r="100" spans="1:5">
      <c r="A100" s="20">
        <v>14</v>
      </c>
      <c r="B100" s="20" t="s">
        <v>7</v>
      </c>
      <c r="C100" s="44">
        <v>14.45</v>
      </c>
      <c r="D100" t="s">
        <v>227</v>
      </c>
      <c r="E100" s="2" t="s">
        <v>1208</v>
      </c>
    </row>
    <row r="101" spans="1:5">
      <c r="A101" s="20">
        <v>17</v>
      </c>
      <c r="B101" s="20" t="s">
        <v>6</v>
      </c>
      <c r="C101" s="44">
        <v>14.2</v>
      </c>
      <c r="D101" t="s">
        <v>227</v>
      </c>
      <c r="E101" s="2" t="s">
        <v>1208</v>
      </c>
    </row>
    <row r="102" spans="1:5">
      <c r="A102" s="20">
        <v>18</v>
      </c>
      <c r="B102" s="20" t="s">
        <v>231</v>
      </c>
      <c r="C102" s="44">
        <v>14.1</v>
      </c>
      <c r="D102" t="s">
        <v>228</v>
      </c>
      <c r="E102" s="2" t="s">
        <v>1233</v>
      </c>
    </row>
    <row r="103" spans="1:5">
      <c r="A103" s="20">
        <v>19</v>
      </c>
      <c r="B103" s="20" t="s">
        <v>16</v>
      </c>
      <c r="C103" s="44">
        <v>13.9</v>
      </c>
      <c r="D103" t="s">
        <v>227</v>
      </c>
      <c r="E103" s="2" t="s">
        <v>1208</v>
      </c>
    </row>
    <row r="104" spans="1:5">
      <c r="A104" s="20">
        <v>19</v>
      </c>
      <c r="B104" s="20" t="s">
        <v>12</v>
      </c>
      <c r="C104" s="44">
        <v>13.9</v>
      </c>
      <c r="D104" t="s">
        <v>227</v>
      </c>
      <c r="E104" s="2" t="s">
        <v>1208</v>
      </c>
    </row>
    <row r="105" spans="1:5">
      <c r="A105" s="20">
        <v>19</v>
      </c>
      <c r="B105" s="20" t="s">
        <v>17</v>
      </c>
      <c r="C105" s="44">
        <v>13.9</v>
      </c>
      <c r="D105" t="s">
        <v>227</v>
      </c>
      <c r="E105" s="2" t="s">
        <v>1208</v>
      </c>
    </row>
    <row r="106" spans="1:5">
      <c r="A106" s="20">
        <v>22</v>
      </c>
      <c r="B106" s="20" t="s">
        <v>13</v>
      </c>
      <c r="C106" s="44">
        <v>13</v>
      </c>
      <c r="D106" t="s">
        <v>227</v>
      </c>
      <c r="E106" s="2" t="s">
        <v>1208</v>
      </c>
    </row>
    <row r="107" spans="1:5">
      <c r="A107" s="20">
        <v>22</v>
      </c>
      <c r="B107" s="20" t="s">
        <v>9</v>
      </c>
      <c r="C107" s="44">
        <v>13</v>
      </c>
      <c r="D107" t="s">
        <v>227</v>
      </c>
      <c r="E107" s="2" t="s">
        <v>1208</v>
      </c>
    </row>
    <row r="108" spans="1:5">
      <c r="A108" s="20">
        <v>24</v>
      </c>
      <c r="B108" s="20" t="s">
        <v>230</v>
      </c>
      <c r="C108" s="44">
        <v>12.1</v>
      </c>
      <c r="D108" t="s">
        <v>228</v>
      </c>
      <c r="E108" s="2" t="s">
        <v>1233</v>
      </c>
    </row>
    <row r="109" spans="1:5">
      <c r="A109" s="20">
        <v>25</v>
      </c>
      <c r="B109" s="20" t="s">
        <v>15</v>
      </c>
      <c r="C109" s="44">
        <v>12</v>
      </c>
      <c r="D109" t="s">
        <v>227</v>
      </c>
      <c r="E109" s="2" t="s">
        <v>1208</v>
      </c>
    </row>
    <row r="110" spans="1:5">
      <c r="A110" s="20">
        <v>25</v>
      </c>
      <c r="B110" s="20" t="s">
        <v>34</v>
      </c>
      <c r="C110" s="44">
        <v>12</v>
      </c>
      <c r="D110" t="s">
        <v>227</v>
      </c>
      <c r="E110" s="2" t="s">
        <v>1208</v>
      </c>
    </row>
    <row r="111" spans="1:5">
      <c r="A111" s="20">
        <v>25</v>
      </c>
      <c r="B111" s="20" t="s">
        <v>3</v>
      </c>
      <c r="C111" s="44">
        <v>12</v>
      </c>
      <c r="D111" t="s">
        <v>227</v>
      </c>
      <c r="E111" s="2" t="s">
        <v>1208</v>
      </c>
    </row>
    <row r="112" spans="1:5">
      <c r="A112" s="20">
        <v>28</v>
      </c>
      <c r="B112" s="20" t="s">
        <v>229</v>
      </c>
      <c r="C112" s="44">
        <v>10.85</v>
      </c>
      <c r="D112" t="s">
        <v>228</v>
      </c>
      <c r="E112" s="2" t="s">
        <v>1233</v>
      </c>
    </row>
    <row r="113" spans="1:6">
      <c r="A113" s="20">
        <v>29</v>
      </c>
      <c r="B113" s="20" t="s">
        <v>14</v>
      </c>
      <c r="C113" s="44">
        <v>9.1999999999999993</v>
      </c>
      <c r="D113" t="s">
        <v>227</v>
      </c>
      <c r="E113" s="2" t="s">
        <v>1208</v>
      </c>
    </row>
    <row r="114" spans="1:6">
      <c r="A114" s="20"/>
      <c r="B114" s="20" t="s">
        <v>475</v>
      </c>
      <c r="C114" s="44"/>
      <c r="E114" s="2"/>
    </row>
    <row r="115" spans="1:6">
      <c r="A115" s="20" t="s">
        <v>18</v>
      </c>
      <c r="B115" s="20"/>
      <c r="C115" s="44"/>
      <c r="D115" s="1" t="s">
        <v>150</v>
      </c>
      <c r="E115" s="2">
        <f>SUM(C116:C124)/9</f>
        <v>10.344444444444445</v>
      </c>
      <c r="F115" t="s">
        <v>151</v>
      </c>
    </row>
    <row r="116" spans="1:6">
      <c r="A116" s="20">
        <v>1</v>
      </c>
      <c r="B116" s="20" t="s">
        <v>20</v>
      </c>
      <c r="C116" s="44">
        <v>15.1</v>
      </c>
      <c r="D116" t="s">
        <v>135</v>
      </c>
      <c r="E116" s="2" t="s">
        <v>1233</v>
      </c>
    </row>
    <row r="117" spans="1:6">
      <c r="A117" s="20">
        <v>2</v>
      </c>
      <c r="B117" s="20" t="s">
        <v>21</v>
      </c>
      <c r="C117" s="44">
        <v>12</v>
      </c>
      <c r="D117" t="s">
        <v>135</v>
      </c>
      <c r="E117" s="2" t="s">
        <v>1208</v>
      </c>
    </row>
    <row r="118" spans="1:6">
      <c r="A118" s="20">
        <v>3</v>
      </c>
      <c r="B118" s="20" t="s">
        <v>23</v>
      </c>
      <c r="C118" s="44">
        <v>11.75</v>
      </c>
      <c r="D118" t="s">
        <v>135</v>
      </c>
      <c r="E118" s="2" t="s">
        <v>1208</v>
      </c>
    </row>
    <row r="119" spans="1:6">
      <c r="A119" s="20">
        <v>3</v>
      </c>
      <c r="B119" s="20" t="s">
        <v>193</v>
      </c>
      <c r="C119" s="44">
        <v>11.75</v>
      </c>
      <c r="D119" s="18" t="s">
        <v>623</v>
      </c>
      <c r="E119" s="2" t="s">
        <v>1208</v>
      </c>
      <c r="F119" s="18"/>
    </row>
    <row r="120" spans="1:6">
      <c r="A120" s="20">
        <v>5</v>
      </c>
      <c r="B120" s="20" t="s">
        <v>22</v>
      </c>
      <c r="C120" s="44">
        <v>10.199999999999999</v>
      </c>
      <c r="D120" t="s">
        <v>234</v>
      </c>
      <c r="E120" s="2" t="s">
        <v>1208</v>
      </c>
    </row>
    <row r="121" spans="1:6">
      <c r="A121" s="20">
        <v>5</v>
      </c>
      <c r="B121" s="20" t="s">
        <v>19</v>
      </c>
      <c r="C121" s="44">
        <v>10.199999999999999</v>
      </c>
      <c r="D121" t="s">
        <v>235</v>
      </c>
      <c r="E121" s="2" t="s">
        <v>1208</v>
      </c>
    </row>
    <row r="122" spans="1:6">
      <c r="A122" s="20">
        <v>7</v>
      </c>
      <c r="B122" s="20" t="s">
        <v>35</v>
      </c>
      <c r="C122" s="44">
        <v>9.1999999999999993</v>
      </c>
      <c r="D122" t="s">
        <v>236</v>
      </c>
      <c r="E122" s="2" t="s">
        <v>1208</v>
      </c>
    </row>
    <row r="123" spans="1:6">
      <c r="A123" s="20">
        <v>8</v>
      </c>
      <c r="B123" s="20" t="s">
        <v>24</v>
      </c>
      <c r="C123" s="44">
        <v>7.2</v>
      </c>
      <c r="D123" t="s">
        <v>237</v>
      </c>
      <c r="E123" s="2" t="s">
        <v>1208</v>
      </c>
    </row>
    <row r="124" spans="1:6">
      <c r="A124" s="20">
        <v>9</v>
      </c>
      <c r="B124" s="20" t="s">
        <v>36</v>
      </c>
      <c r="C124" s="44">
        <v>5.7</v>
      </c>
      <c r="D124" t="s">
        <v>238</v>
      </c>
      <c r="E124" s="2" t="s">
        <v>1208</v>
      </c>
    </row>
    <row r="125" spans="1:6">
      <c r="A125" s="20"/>
      <c r="B125" s="20" t="s">
        <v>475</v>
      </c>
      <c r="C125" s="44"/>
      <c r="E125" s="2"/>
    </row>
    <row r="126" spans="1:6">
      <c r="A126" s="20"/>
      <c r="B126" s="20"/>
      <c r="C126" s="44"/>
    </row>
    <row r="127" spans="1:6">
      <c r="A127" s="20"/>
      <c r="B127" s="20" t="s">
        <v>664</v>
      </c>
      <c r="C127" s="44"/>
    </row>
    <row r="128" spans="1:6">
      <c r="A128" s="20" t="s">
        <v>0</v>
      </c>
      <c r="B128" s="20"/>
      <c r="C128" s="44" t="s">
        <v>582</v>
      </c>
      <c r="D128" s="15"/>
      <c r="E128" s="2"/>
      <c r="F128" s="18"/>
    </row>
    <row r="129" spans="1:7">
      <c r="A129" s="20">
        <v>1</v>
      </c>
      <c r="B129" s="20" t="s">
        <v>4</v>
      </c>
      <c r="C129" s="44">
        <v>12</v>
      </c>
      <c r="D129" s="15" t="s">
        <v>623</v>
      </c>
      <c r="E129" s="2"/>
      <c r="F129" s="18"/>
    </row>
    <row r="130" spans="1:7" s="18" customFormat="1">
      <c r="A130" s="20"/>
      <c r="B130" s="20"/>
      <c r="C130" s="44" t="s">
        <v>1390</v>
      </c>
      <c r="E130" s="2"/>
      <c r="G130" s="8"/>
    </row>
    <row r="131" spans="1:7" s="18" customFormat="1">
      <c r="A131" s="20">
        <v>2</v>
      </c>
      <c r="B131" s="20" t="s">
        <v>756</v>
      </c>
      <c r="C131" s="44">
        <v>7</v>
      </c>
      <c r="D131" s="18" t="s">
        <v>1388</v>
      </c>
      <c r="E131" s="2"/>
      <c r="G131" s="8"/>
    </row>
    <row r="132" spans="1:7" s="18" customFormat="1">
      <c r="A132" s="20">
        <v>3</v>
      </c>
      <c r="B132" s="20" t="s">
        <v>161</v>
      </c>
      <c r="C132" s="44">
        <v>7</v>
      </c>
      <c r="D132" s="18" t="s">
        <v>1388</v>
      </c>
      <c r="E132" s="2"/>
      <c r="G132" s="8"/>
    </row>
    <row r="133" spans="1:7" s="18" customFormat="1">
      <c r="A133" s="20">
        <v>4</v>
      </c>
      <c r="B133" s="20" t="s">
        <v>1024</v>
      </c>
      <c r="C133" s="44">
        <v>5</v>
      </c>
      <c r="D133" s="18" t="s">
        <v>1388</v>
      </c>
      <c r="E133" s="2"/>
      <c r="G133" s="8"/>
    </row>
    <row r="134" spans="1:7">
      <c r="A134" s="20"/>
      <c r="B134" s="20"/>
      <c r="C134" s="44" t="s">
        <v>473</v>
      </c>
      <c r="D134" s="18"/>
      <c r="E134" s="2"/>
      <c r="F134" s="18"/>
    </row>
    <row r="135" spans="1:7" s="18" customFormat="1">
      <c r="A135" s="20">
        <v>5</v>
      </c>
      <c r="B135" s="20" t="s">
        <v>998</v>
      </c>
      <c r="C135" s="44">
        <v>13</v>
      </c>
      <c r="D135" s="18" t="s">
        <v>1388</v>
      </c>
      <c r="E135" s="2"/>
      <c r="G135" s="8"/>
    </row>
    <row r="136" spans="1:7">
      <c r="A136" s="20">
        <v>6</v>
      </c>
      <c r="B136" s="20" t="s">
        <v>10</v>
      </c>
      <c r="C136" s="44">
        <v>11</v>
      </c>
      <c r="D136" s="18" t="s">
        <v>759</v>
      </c>
      <c r="E136" s="2"/>
      <c r="F136" s="18"/>
    </row>
    <row r="137" spans="1:7">
      <c r="A137" s="20">
        <v>7</v>
      </c>
      <c r="B137" s="20" t="s">
        <v>1389</v>
      </c>
      <c r="C137" s="55">
        <v>7</v>
      </c>
      <c r="D137" s="18" t="s">
        <v>1388</v>
      </c>
      <c r="E137" s="2"/>
    </row>
    <row r="138" spans="1:7" s="18" customFormat="1">
      <c r="A138" s="20">
        <v>8</v>
      </c>
      <c r="B138" s="20" t="s">
        <v>347</v>
      </c>
      <c r="C138" s="44">
        <v>8</v>
      </c>
      <c r="D138" s="18" t="s">
        <v>1388</v>
      </c>
      <c r="E138" s="2"/>
      <c r="G138" s="8"/>
    </row>
    <row r="139" spans="1:7">
      <c r="A139" s="20">
        <v>9</v>
      </c>
      <c r="B139" s="20" t="s">
        <v>754</v>
      </c>
      <c r="C139" s="44">
        <v>6</v>
      </c>
      <c r="D139" s="18" t="s">
        <v>759</v>
      </c>
      <c r="E139" s="2"/>
      <c r="F139" s="18"/>
    </row>
    <row r="140" spans="1:7">
      <c r="A140" s="20">
        <v>10</v>
      </c>
      <c r="B140" s="20" t="s">
        <v>403</v>
      </c>
      <c r="C140" s="55">
        <v>5</v>
      </c>
      <c r="D140" s="18" t="s">
        <v>1388</v>
      </c>
      <c r="F140" s="18"/>
    </row>
    <row r="141" spans="1:7">
      <c r="A141" s="20"/>
      <c r="B141" s="20"/>
      <c r="C141" s="44" t="s">
        <v>635</v>
      </c>
      <c r="D141" s="18"/>
      <c r="E141" s="2"/>
      <c r="F141" s="18"/>
    </row>
    <row r="142" spans="1:7">
      <c r="A142" s="20">
        <v>11</v>
      </c>
      <c r="B142" s="20" t="s">
        <v>327</v>
      </c>
      <c r="C142" s="44">
        <v>12</v>
      </c>
      <c r="D142" s="18" t="s">
        <v>759</v>
      </c>
      <c r="E142" s="2"/>
      <c r="F142" s="18"/>
    </row>
    <row r="143" spans="1:7">
      <c r="A143" s="20">
        <v>12</v>
      </c>
      <c r="B143" s="20" t="s">
        <v>448</v>
      </c>
      <c r="C143" s="44">
        <v>11</v>
      </c>
      <c r="D143" s="18" t="s">
        <v>759</v>
      </c>
      <c r="E143" s="2"/>
      <c r="F143" s="18"/>
    </row>
    <row r="144" spans="1:7">
      <c r="A144" s="20">
        <v>13</v>
      </c>
      <c r="B144" s="20" t="s">
        <v>763</v>
      </c>
      <c r="C144" s="44">
        <v>7</v>
      </c>
      <c r="D144" s="18" t="s">
        <v>759</v>
      </c>
      <c r="E144" s="2"/>
      <c r="F144" s="18"/>
    </row>
    <row r="145" spans="1:7">
      <c r="A145" s="20"/>
      <c r="B145" s="20"/>
      <c r="C145" s="44" t="s">
        <v>622</v>
      </c>
      <c r="D145" s="18"/>
      <c r="E145" s="2"/>
      <c r="F145" s="18"/>
    </row>
    <row r="146" spans="1:7">
      <c r="A146" s="20">
        <v>14</v>
      </c>
      <c r="B146" s="20" t="s">
        <v>755</v>
      </c>
      <c r="C146" s="44">
        <v>11</v>
      </c>
      <c r="D146" s="18" t="s">
        <v>759</v>
      </c>
      <c r="E146" s="2"/>
      <c r="F146" s="18"/>
    </row>
    <row r="147" spans="1:7">
      <c r="A147" s="20"/>
      <c r="B147" s="20"/>
      <c r="C147" s="44" t="s">
        <v>765</v>
      </c>
      <c r="D147" s="18"/>
      <c r="E147" s="2"/>
      <c r="F147" s="18"/>
    </row>
    <row r="148" spans="1:7">
      <c r="A148" s="20">
        <v>15</v>
      </c>
      <c r="B148" s="20" t="s">
        <v>764</v>
      </c>
      <c r="C148" s="44">
        <v>17</v>
      </c>
      <c r="D148" s="18" t="s">
        <v>759</v>
      </c>
      <c r="E148" s="2"/>
      <c r="F148" s="18"/>
    </row>
    <row r="149" spans="1:7">
      <c r="A149" s="20"/>
      <c r="B149" s="20" t="s">
        <v>475</v>
      </c>
      <c r="C149" s="44"/>
      <c r="D149" s="15"/>
      <c r="E149" s="2"/>
      <c r="F149" s="18"/>
    </row>
    <row r="150" spans="1:7">
      <c r="A150" s="20" t="s">
        <v>18</v>
      </c>
      <c r="B150" s="20"/>
      <c r="C150" s="19" t="s">
        <v>473</v>
      </c>
      <c r="D150" s="18"/>
      <c r="E150" s="2"/>
      <c r="F150" s="18"/>
    </row>
    <row r="151" spans="1:7" s="18" customFormat="1">
      <c r="A151" s="20">
        <v>1</v>
      </c>
      <c r="B151" s="20" t="s">
        <v>20</v>
      </c>
      <c r="C151" s="44">
        <v>12</v>
      </c>
      <c r="D151" s="18" t="s">
        <v>1388</v>
      </c>
      <c r="E151" s="2"/>
      <c r="G151" s="8"/>
    </row>
    <row r="152" spans="1:7" s="18" customFormat="1">
      <c r="A152" s="20"/>
      <c r="B152" s="20"/>
      <c r="C152" s="44" t="s">
        <v>635</v>
      </c>
      <c r="E152" s="2"/>
      <c r="G152" s="8"/>
    </row>
    <row r="153" spans="1:7">
      <c r="A153" s="20">
        <v>2</v>
      </c>
      <c r="B153" s="20" t="s">
        <v>193</v>
      </c>
      <c r="C153" s="44">
        <v>13</v>
      </c>
      <c r="D153" s="18" t="s">
        <v>623</v>
      </c>
      <c r="E153" s="2"/>
      <c r="F153" s="18"/>
    </row>
    <row r="154" spans="1:7">
      <c r="A154" s="20">
        <v>3</v>
      </c>
      <c r="B154" s="20" t="s">
        <v>21</v>
      </c>
      <c r="C154" s="44">
        <v>11</v>
      </c>
      <c r="D154" s="18" t="s">
        <v>759</v>
      </c>
      <c r="E154" s="2"/>
      <c r="F154" s="18"/>
    </row>
    <row r="155" spans="1:7">
      <c r="A155" s="20">
        <v>4</v>
      </c>
      <c r="B155" s="20" t="s">
        <v>269</v>
      </c>
      <c r="C155" s="44">
        <v>7</v>
      </c>
      <c r="D155" s="18" t="s">
        <v>759</v>
      </c>
      <c r="E155" s="2"/>
      <c r="F155" s="18"/>
    </row>
    <row r="156" spans="1:7">
      <c r="A156" s="20"/>
      <c r="B156" s="20"/>
      <c r="C156" s="44" t="s">
        <v>622</v>
      </c>
      <c r="D156" s="18"/>
      <c r="E156" s="2"/>
      <c r="F156" s="18"/>
    </row>
    <row r="157" spans="1:7">
      <c r="A157" s="20">
        <v>5</v>
      </c>
      <c r="B157" s="20" t="s">
        <v>761</v>
      </c>
      <c r="C157" s="44">
        <v>11</v>
      </c>
      <c r="D157" s="18" t="s">
        <v>759</v>
      </c>
      <c r="E157" s="2"/>
      <c r="F157" s="18"/>
    </row>
    <row r="158" spans="1:7">
      <c r="A158" s="20"/>
      <c r="B158" s="20"/>
      <c r="C158" s="44" t="s">
        <v>765</v>
      </c>
      <c r="D158" s="18"/>
      <c r="E158" s="2"/>
      <c r="F158" s="18"/>
    </row>
    <row r="159" spans="1:7">
      <c r="A159" s="20">
        <v>6</v>
      </c>
      <c r="B159" s="20" t="s">
        <v>760</v>
      </c>
      <c r="C159" s="44">
        <v>62</v>
      </c>
      <c r="D159" s="18" t="s">
        <v>759</v>
      </c>
      <c r="E159" s="2"/>
      <c r="F159" s="18"/>
    </row>
    <row r="160" spans="1:7">
      <c r="A160" s="20"/>
      <c r="B160" s="20" t="s">
        <v>475</v>
      </c>
      <c r="C160" s="44"/>
    </row>
    <row r="161" spans="1:8">
      <c r="A161" s="20"/>
      <c r="B161" s="20"/>
      <c r="C161" s="44"/>
    </row>
    <row r="162" spans="1:8">
      <c r="A162" s="20"/>
      <c r="B162" s="20" t="s">
        <v>646</v>
      </c>
      <c r="C162" s="44" t="s">
        <v>543</v>
      </c>
    </row>
    <row r="163" spans="1:8">
      <c r="A163" s="20" t="s">
        <v>31</v>
      </c>
      <c r="B163" s="20"/>
      <c r="C163" s="44"/>
      <c r="D163" s="1" t="s">
        <v>150</v>
      </c>
      <c r="E163" s="2">
        <f>SUM(C164:C184)/21</f>
        <v>18.675714285714289</v>
      </c>
      <c r="F163" t="s">
        <v>151</v>
      </c>
    </row>
    <row r="164" spans="1:8" s="18" customFormat="1">
      <c r="A164" s="20">
        <v>1</v>
      </c>
      <c r="B164" s="18" t="s">
        <v>1539</v>
      </c>
      <c r="C164" s="19">
        <v>33.450000000000003</v>
      </c>
      <c r="D164" s="18" t="s">
        <v>1523</v>
      </c>
      <c r="E164" s="18" t="s">
        <v>1238</v>
      </c>
      <c r="G164" s="8"/>
    </row>
    <row r="165" spans="1:8">
      <c r="A165" s="20">
        <v>2</v>
      </c>
      <c r="B165" s="20" t="s">
        <v>1</v>
      </c>
      <c r="C165" s="44">
        <v>26</v>
      </c>
      <c r="D165" s="18" t="s">
        <v>580</v>
      </c>
      <c r="E165" s="2" t="s">
        <v>1208</v>
      </c>
      <c r="F165" s="18"/>
    </row>
    <row r="166" spans="1:8">
      <c r="A166" s="20">
        <v>3</v>
      </c>
      <c r="B166" s="20" t="s">
        <v>161</v>
      </c>
      <c r="C166" s="44">
        <v>25.98</v>
      </c>
      <c r="D166" s="18" t="s">
        <v>785</v>
      </c>
      <c r="E166" s="2" t="s">
        <v>1208</v>
      </c>
      <c r="F166" s="18"/>
    </row>
    <row r="167" spans="1:8">
      <c r="A167" s="20">
        <v>4</v>
      </c>
      <c r="B167" s="20" t="s">
        <v>4</v>
      </c>
      <c r="C167" s="44">
        <v>25.15</v>
      </c>
      <c r="D167" s="18" t="s">
        <v>759</v>
      </c>
      <c r="E167" s="2" t="s">
        <v>1233</v>
      </c>
      <c r="F167" s="18"/>
    </row>
    <row r="168" spans="1:8">
      <c r="A168" s="20">
        <v>5</v>
      </c>
      <c r="B168" s="20" t="s">
        <v>12</v>
      </c>
      <c r="C168" s="44">
        <v>25</v>
      </c>
      <c r="D168" s="18" t="s">
        <v>581</v>
      </c>
      <c r="E168" s="2" t="s">
        <v>1208</v>
      </c>
      <c r="F168" s="18"/>
    </row>
    <row r="169" spans="1:8" s="18" customFormat="1">
      <c r="A169" s="20">
        <v>6</v>
      </c>
      <c r="B169" s="18" t="s">
        <v>1024</v>
      </c>
      <c r="C169" s="19">
        <v>22.21</v>
      </c>
      <c r="D169" s="18" t="s">
        <v>1523</v>
      </c>
      <c r="E169" s="18" t="s">
        <v>1371</v>
      </c>
      <c r="H169" s="19"/>
    </row>
    <row r="170" spans="1:8">
      <c r="A170" s="20">
        <v>7</v>
      </c>
      <c r="B170" s="20" t="s">
        <v>754</v>
      </c>
      <c r="C170" s="44">
        <v>22.15</v>
      </c>
      <c r="D170" s="18" t="s">
        <v>759</v>
      </c>
      <c r="E170" s="2" t="s">
        <v>1208</v>
      </c>
      <c r="F170" s="18"/>
    </row>
    <row r="171" spans="1:8">
      <c r="A171" s="20">
        <v>8</v>
      </c>
      <c r="B171" s="20" t="s">
        <v>124</v>
      </c>
      <c r="C171" s="48">
        <v>19.55</v>
      </c>
      <c r="D171" t="s">
        <v>272</v>
      </c>
      <c r="E171" s="2" t="s">
        <v>1233</v>
      </c>
    </row>
    <row r="172" spans="1:8">
      <c r="A172" s="20">
        <v>9</v>
      </c>
      <c r="B172" s="20" t="s">
        <v>274</v>
      </c>
      <c r="C172" s="48">
        <v>17.5</v>
      </c>
      <c r="D172" t="s">
        <v>272</v>
      </c>
      <c r="E172" s="2" t="s">
        <v>1233</v>
      </c>
    </row>
    <row r="173" spans="1:8">
      <c r="A173" s="20">
        <v>9</v>
      </c>
      <c r="B173" s="20" t="s">
        <v>273</v>
      </c>
      <c r="C173" s="48">
        <v>17.5</v>
      </c>
      <c r="D173" t="s">
        <v>272</v>
      </c>
      <c r="E173" s="2" t="s">
        <v>1233</v>
      </c>
    </row>
    <row r="174" spans="1:8">
      <c r="A174" s="20">
        <v>9</v>
      </c>
      <c r="B174" s="20" t="s">
        <v>300</v>
      </c>
      <c r="C174" s="48">
        <v>17.5</v>
      </c>
      <c r="D174" t="s">
        <v>272</v>
      </c>
      <c r="E174" s="2" t="s">
        <v>1233</v>
      </c>
    </row>
    <row r="175" spans="1:8" s="18" customFormat="1">
      <c r="A175" s="20">
        <v>12</v>
      </c>
      <c r="B175" s="18" t="s">
        <v>749</v>
      </c>
      <c r="C175" s="19">
        <v>16.350000000000001</v>
      </c>
      <c r="D175" s="18" t="s">
        <v>1523</v>
      </c>
      <c r="E175" s="18" t="s">
        <v>1208</v>
      </c>
      <c r="G175" s="8"/>
    </row>
    <row r="176" spans="1:8">
      <c r="A176" s="20">
        <v>13</v>
      </c>
      <c r="B176" s="20" t="s">
        <v>448</v>
      </c>
      <c r="C176" s="44">
        <v>16.2</v>
      </c>
      <c r="D176" s="18" t="s">
        <v>759</v>
      </c>
      <c r="E176" s="2" t="s">
        <v>1208</v>
      </c>
      <c r="F176" s="18"/>
    </row>
    <row r="177" spans="1:6">
      <c r="A177" s="20">
        <v>13</v>
      </c>
      <c r="B177" s="20" t="s">
        <v>755</v>
      </c>
      <c r="C177" s="44">
        <v>16.2</v>
      </c>
      <c r="D177" s="18" t="s">
        <v>759</v>
      </c>
      <c r="E177" s="2" t="s">
        <v>1208</v>
      </c>
      <c r="F177" s="18"/>
    </row>
    <row r="178" spans="1:6">
      <c r="A178" s="20">
        <v>15</v>
      </c>
      <c r="B178" s="20" t="s">
        <v>327</v>
      </c>
      <c r="C178" s="44">
        <v>15.8</v>
      </c>
      <c r="D178" s="18" t="s">
        <v>759</v>
      </c>
      <c r="E178" s="2" t="s">
        <v>1208</v>
      </c>
      <c r="F178" s="18"/>
    </row>
    <row r="179" spans="1:6">
      <c r="A179" s="20">
        <v>15</v>
      </c>
      <c r="B179" s="20" t="s">
        <v>10</v>
      </c>
      <c r="C179" s="44">
        <v>15.8</v>
      </c>
      <c r="D179" s="18" t="s">
        <v>759</v>
      </c>
      <c r="E179" s="2" t="s">
        <v>1208</v>
      </c>
      <c r="F179" s="18"/>
    </row>
    <row r="180" spans="1:6">
      <c r="A180" s="20">
        <v>17</v>
      </c>
      <c r="B180" s="20" t="s">
        <v>301</v>
      </c>
      <c r="C180" s="48">
        <v>14.95</v>
      </c>
      <c r="D180" t="s">
        <v>272</v>
      </c>
      <c r="E180" s="2" t="s">
        <v>1233</v>
      </c>
      <c r="F180" s="18"/>
    </row>
    <row r="181" spans="1:6">
      <c r="A181" s="20">
        <v>18</v>
      </c>
      <c r="B181" s="20" t="s">
        <v>763</v>
      </c>
      <c r="C181" s="44">
        <v>14.3</v>
      </c>
      <c r="D181" s="18" t="s">
        <v>759</v>
      </c>
      <c r="E181" s="2" t="s">
        <v>1208</v>
      </c>
      <c r="F181" s="18"/>
    </row>
    <row r="182" spans="1:6">
      <c r="A182" s="20">
        <v>19</v>
      </c>
      <c r="B182" s="20" t="s">
        <v>749</v>
      </c>
      <c r="C182" s="44">
        <v>12.3</v>
      </c>
      <c r="D182" s="18" t="s">
        <v>759</v>
      </c>
      <c r="E182" s="2" t="s">
        <v>1208</v>
      </c>
      <c r="F182" s="18"/>
    </row>
    <row r="183" spans="1:6">
      <c r="A183" s="20">
        <v>20</v>
      </c>
      <c r="B183" s="20" t="s">
        <v>252</v>
      </c>
      <c r="C183" s="48">
        <v>12</v>
      </c>
      <c r="D183" t="s">
        <v>272</v>
      </c>
      <c r="E183" s="2" t="s">
        <v>1233</v>
      </c>
    </row>
    <row r="184" spans="1:6">
      <c r="A184" s="20">
        <v>21</v>
      </c>
      <c r="B184" s="20" t="s">
        <v>764</v>
      </c>
      <c r="C184" s="44">
        <v>6.3</v>
      </c>
      <c r="D184" s="18" t="s">
        <v>759</v>
      </c>
      <c r="E184" s="2" t="s">
        <v>1208</v>
      </c>
    </row>
    <row r="185" spans="1:6">
      <c r="A185" s="20"/>
      <c r="B185" s="20" t="s">
        <v>475</v>
      </c>
      <c r="C185" s="48"/>
      <c r="E185" s="2"/>
    </row>
    <row r="186" spans="1:6">
      <c r="A186" s="20" t="s">
        <v>18</v>
      </c>
      <c r="B186" s="20"/>
      <c r="C186" s="44"/>
      <c r="D186" s="4" t="s">
        <v>150</v>
      </c>
      <c r="E186" s="2">
        <f>SUM(C187:C192)/6</f>
        <v>12.318333333333333</v>
      </c>
      <c r="F186" t="s">
        <v>151</v>
      </c>
    </row>
    <row r="187" spans="1:6">
      <c r="A187" s="20">
        <v>1</v>
      </c>
      <c r="B187" s="20" t="s">
        <v>299</v>
      </c>
      <c r="C187" s="48">
        <v>19.329999999999998</v>
      </c>
      <c r="D187" s="18" t="s">
        <v>785</v>
      </c>
      <c r="E187" s="2" t="s">
        <v>1233</v>
      </c>
    </row>
    <row r="188" spans="1:6">
      <c r="A188" s="20">
        <v>2</v>
      </c>
      <c r="B188" s="20" t="s">
        <v>21</v>
      </c>
      <c r="C188" s="44">
        <v>13.3</v>
      </c>
      <c r="D188" s="18" t="s">
        <v>759</v>
      </c>
      <c r="E188" s="2" t="s">
        <v>1208</v>
      </c>
      <c r="F188" s="18"/>
    </row>
    <row r="189" spans="1:6">
      <c r="A189" s="20">
        <v>2</v>
      </c>
      <c r="B189" s="20" t="s">
        <v>269</v>
      </c>
      <c r="C189" s="44">
        <v>13.3</v>
      </c>
      <c r="D189" s="18" t="s">
        <v>759</v>
      </c>
      <c r="E189" s="2" t="s">
        <v>1208</v>
      </c>
      <c r="F189" s="18"/>
    </row>
    <row r="190" spans="1:6">
      <c r="A190" s="20">
        <v>4</v>
      </c>
      <c r="B190" s="20" t="s">
        <v>193</v>
      </c>
      <c r="C190" s="44">
        <v>11.3</v>
      </c>
      <c r="D190" s="18" t="s">
        <v>759</v>
      </c>
      <c r="E190" s="2" t="s">
        <v>1208</v>
      </c>
      <c r="F190" s="18"/>
    </row>
    <row r="191" spans="1:6">
      <c r="A191" s="20">
        <v>5</v>
      </c>
      <c r="B191" s="20" t="s">
        <v>760</v>
      </c>
      <c r="C191" s="44">
        <v>8.84</v>
      </c>
      <c r="D191" s="18" t="s">
        <v>759</v>
      </c>
      <c r="E191" s="2" t="s">
        <v>1208</v>
      </c>
      <c r="F191" s="18"/>
    </row>
    <row r="192" spans="1:6">
      <c r="A192" s="20">
        <v>6</v>
      </c>
      <c r="B192" s="20" t="s">
        <v>761</v>
      </c>
      <c r="C192" s="44">
        <v>7.84</v>
      </c>
      <c r="D192" s="18" t="s">
        <v>759</v>
      </c>
      <c r="E192" s="2" t="s">
        <v>1208</v>
      </c>
      <c r="F192" s="18"/>
    </row>
    <row r="193" spans="1:9">
      <c r="A193" s="20"/>
      <c r="B193" s="20" t="s">
        <v>475</v>
      </c>
      <c r="C193" s="44"/>
      <c r="E193" s="2"/>
    </row>
    <row r="194" spans="1:9">
      <c r="A194" s="20"/>
      <c r="B194" s="20"/>
      <c r="C194" s="44"/>
      <c r="D194" s="18"/>
      <c r="E194" s="18"/>
      <c r="F194" s="18"/>
    </row>
    <row r="195" spans="1:9">
      <c r="A195" s="20"/>
      <c r="B195" s="20" t="s">
        <v>665</v>
      </c>
      <c r="C195" s="44"/>
    </row>
    <row r="196" spans="1:9">
      <c r="A196" s="20" t="s">
        <v>0</v>
      </c>
      <c r="B196" s="20"/>
      <c r="C196" s="44" t="s">
        <v>471</v>
      </c>
      <c r="D196" s="5" t="s">
        <v>184</v>
      </c>
      <c r="E196" s="3">
        <f>SUM(C197:C204)/8</f>
        <v>13.375</v>
      </c>
      <c r="F196" t="s">
        <v>260</v>
      </c>
    </row>
    <row r="197" spans="1:9" s="18" customFormat="1">
      <c r="A197" s="20">
        <v>1</v>
      </c>
      <c r="B197" s="18" t="s">
        <v>1261</v>
      </c>
      <c r="C197" s="19">
        <v>21</v>
      </c>
      <c r="D197" s="18" t="s">
        <v>1523</v>
      </c>
      <c r="E197" s="18" t="s">
        <v>1238</v>
      </c>
      <c r="G197" s="8"/>
    </row>
    <row r="198" spans="1:9" s="18" customFormat="1">
      <c r="A198" s="20">
        <v>2</v>
      </c>
      <c r="B198" s="8" t="s">
        <v>1332</v>
      </c>
      <c r="C198" s="65">
        <v>20</v>
      </c>
      <c r="D198" s="18" t="s">
        <v>1445</v>
      </c>
      <c r="E198" s="8" t="s">
        <v>1238</v>
      </c>
      <c r="G198" s="8"/>
    </row>
    <row r="199" spans="1:9" s="18" customFormat="1">
      <c r="A199" s="20">
        <v>3</v>
      </c>
      <c r="B199" s="8" t="s">
        <v>899</v>
      </c>
      <c r="C199" s="65">
        <v>13</v>
      </c>
      <c r="D199" s="18" t="s">
        <v>1445</v>
      </c>
      <c r="E199" s="8" t="s">
        <v>1216</v>
      </c>
      <c r="G199" s="8"/>
    </row>
    <row r="200" spans="1:9" s="18" customFormat="1">
      <c r="A200" s="20">
        <v>4</v>
      </c>
      <c r="B200" s="8" t="s">
        <v>1433</v>
      </c>
      <c r="C200" s="65">
        <v>12</v>
      </c>
      <c r="D200" s="18" t="s">
        <v>1445</v>
      </c>
      <c r="E200" s="8" t="s">
        <v>1238</v>
      </c>
      <c r="G200" s="8"/>
    </row>
    <row r="201" spans="1:9" s="18" customFormat="1">
      <c r="A201" s="20">
        <v>4</v>
      </c>
      <c r="B201" s="8" t="s">
        <v>161</v>
      </c>
      <c r="C201" s="65">
        <v>12</v>
      </c>
      <c r="D201" s="18" t="s">
        <v>1445</v>
      </c>
      <c r="E201" s="8" t="s">
        <v>1208</v>
      </c>
      <c r="G201" s="8"/>
    </row>
    <row r="202" spans="1:9" s="18" customFormat="1">
      <c r="A202" s="20">
        <v>6</v>
      </c>
      <c r="B202" s="8" t="s">
        <v>1118</v>
      </c>
      <c r="C202" s="65">
        <v>11</v>
      </c>
      <c r="D202" s="18" t="s">
        <v>1445</v>
      </c>
      <c r="E202" s="8" t="s">
        <v>1238</v>
      </c>
    </row>
    <row r="203" spans="1:9" s="18" customFormat="1">
      <c r="A203" s="20">
        <v>7</v>
      </c>
      <c r="B203" s="8" t="s">
        <v>907</v>
      </c>
      <c r="C203" s="65">
        <v>9</v>
      </c>
      <c r="D203" s="18" t="s">
        <v>1445</v>
      </c>
      <c r="E203" s="8" t="s">
        <v>1238</v>
      </c>
    </row>
    <row r="204" spans="1:9" s="18" customFormat="1">
      <c r="A204" s="20">
        <v>7</v>
      </c>
      <c r="B204" s="8" t="s">
        <v>1071</v>
      </c>
      <c r="C204" s="65">
        <v>9</v>
      </c>
      <c r="D204" s="18" t="s">
        <v>1445</v>
      </c>
      <c r="E204" s="8" t="s">
        <v>1213</v>
      </c>
    </row>
    <row r="205" spans="1:9" s="18" customFormat="1">
      <c r="A205" s="20"/>
      <c r="B205" s="20"/>
      <c r="C205" s="44" t="s">
        <v>582</v>
      </c>
      <c r="E205" s="3"/>
      <c r="G205" s="8"/>
      <c r="H205" s="8"/>
      <c r="I205" s="8"/>
    </row>
    <row r="206" spans="1:9" s="18" customFormat="1">
      <c r="A206" s="20">
        <v>9</v>
      </c>
      <c r="B206" s="18" t="s">
        <v>1024</v>
      </c>
      <c r="C206" s="19">
        <v>6</v>
      </c>
      <c r="D206" s="18" t="s">
        <v>1523</v>
      </c>
      <c r="E206" s="18" t="s">
        <v>1371</v>
      </c>
      <c r="G206" s="8"/>
      <c r="H206" s="8"/>
      <c r="I206" s="8"/>
    </row>
    <row r="207" spans="1:9" s="18" customFormat="1">
      <c r="A207" s="20">
        <v>10</v>
      </c>
      <c r="B207" s="8" t="s">
        <v>4</v>
      </c>
      <c r="C207" s="65">
        <v>5</v>
      </c>
      <c r="D207" s="18" t="s">
        <v>1445</v>
      </c>
      <c r="E207" s="8" t="s">
        <v>1217</v>
      </c>
      <c r="G207" s="8"/>
      <c r="H207" s="8"/>
      <c r="I207" s="8"/>
    </row>
    <row r="208" spans="1:9" s="18" customFormat="1">
      <c r="A208" s="20"/>
      <c r="B208" s="20"/>
      <c r="C208" s="44" t="s">
        <v>766</v>
      </c>
      <c r="E208" s="3"/>
      <c r="G208" s="8"/>
      <c r="H208" s="8"/>
      <c r="I208" s="8"/>
    </row>
    <row r="209" spans="1:10" s="18" customFormat="1">
      <c r="A209" s="20">
        <v>11</v>
      </c>
      <c r="B209" s="8" t="s">
        <v>1154</v>
      </c>
      <c r="C209" s="65">
        <v>9</v>
      </c>
      <c r="D209" s="18" t="s">
        <v>1445</v>
      </c>
      <c r="E209" s="8" t="s">
        <v>1238</v>
      </c>
      <c r="G209" s="8"/>
      <c r="H209" s="8"/>
      <c r="I209" s="8"/>
    </row>
    <row r="210" spans="1:10" s="18" customFormat="1">
      <c r="A210" s="20">
        <v>12</v>
      </c>
      <c r="B210" s="8" t="s">
        <v>1370</v>
      </c>
      <c r="C210" s="65">
        <v>7</v>
      </c>
      <c r="D210" s="18" t="s">
        <v>1445</v>
      </c>
      <c r="E210" s="8" t="s">
        <v>1371</v>
      </c>
      <c r="G210" s="8"/>
      <c r="H210" s="8"/>
      <c r="I210" s="8"/>
    </row>
    <row r="211" spans="1:10" s="18" customFormat="1">
      <c r="A211" s="20">
        <v>13</v>
      </c>
      <c r="B211" s="8" t="s">
        <v>749</v>
      </c>
      <c r="C211" s="65">
        <v>5</v>
      </c>
      <c r="D211" s="18" t="s">
        <v>1445</v>
      </c>
      <c r="E211" s="8" t="s">
        <v>1208</v>
      </c>
      <c r="G211" s="8"/>
      <c r="H211" s="8"/>
      <c r="I211" s="8"/>
    </row>
    <row r="212" spans="1:10" s="18" customFormat="1">
      <c r="A212" s="20">
        <v>13</v>
      </c>
      <c r="B212" s="8" t="s">
        <v>998</v>
      </c>
      <c r="C212" s="65">
        <v>5</v>
      </c>
      <c r="D212" s="18" t="s">
        <v>1445</v>
      </c>
      <c r="E212" s="8" t="s">
        <v>1208</v>
      </c>
      <c r="G212" s="8"/>
      <c r="H212" s="8"/>
      <c r="I212" s="8"/>
    </row>
    <row r="213" spans="1:10" s="18" customFormat="1">
      <c r="A213" s="20">
        <v>13</v>
      </c>
      <c r="B213" s="18" t="s">
        <v>420</v>
      </c>
      <c r="C213" s="19">
        <v>5</v>
      </c>
      <c r="D213" s="18" t="s">
        <v>1523</v>
      </c>
      <c r="E213" s="18" t="s">
        <v>1208</v>
      </c>
      <c r="G213" s="8"/>
      <c r="H213" s="8"/>
      <c r="I213" s="8"/>
    </row>
    <row r="214" spans="1:10" s="18" customFormat="1">
      <c r="A214" s="20"/>
      <c r="B214" s="20"/>
      <c r="C214" s="44" t="s">
        <v>353</v>
      </c>
      <c r="E214" s="3"/>
      <c r="G214" s="8"/>
      <c r="H214" s="8"/>
      <c r="I214" s="8"/>
    </row>
    <row r="215" spans="1:10" s="18" customFormat="1">
      <c r="A215" s="20">
        <v>16</v>
      </c>
      <c r="B215" s="8" t="s">
        <v>13</v>
      </c>
      <c r="C215" s="65">
        <v>12</v>
      </c>
      <c r="D215" s="18" t="s">
        <v>1445</v>
      </c>
      <c r="E215" s="8" t="s">
        <v>1208</v>
      </c>
      <c r="G215" s="8"/>
      <c r="H215" s="8"/>
      <c r="I215" s="8"/>
    </row>
    <row r="216" spans="1:10" s="18" customFormat="1">
      <c r="A216" s="20">
        <v>17</v>
      </c>
      <c r="B216" s="8" t="s">
        <v>901</v>
      </c>
      <c r="C216" s="65">
        <v>8</v>
      </c>
      <c r="D216" s="18" t="s">
        <v>1445</v>
      </c>
      <c r="E216" s="8" t="s">
        <v>1238</v>
      </c>
      <c r="G216" s="8"/>
      <c r="H216" s="8"/>
      <c r="I216" s="8"/>
    </row>
    <row r="217" spans="1:10" s="18" customFormat="1">
      <c r="A217" s="20"/>
      <c r="B217" s="20" t="s">
        <v>475</v>
      </c>
      <c r="C217" s="44"/>
      <c r="E217" s="3"/>
      <c r="G217" s="8"/>
      <c r="H217" s="8"/>
      <c r="I217" s="8"/>
    </row>
    <row r="218" spans="1:10" s="18" customFormat="1">
      <c r="A218" s="20" t="s">
        <v>18</v>
      </c>
      <c r="B218" s="20"/>
      <c r="C218" s="44" t="s">
        <v>303</v>
      </c>
      <c r="E218" s="3"/>
      <c r="G218" s="8"/>
      <c r="H218" s="8"/>
      <c r="I218" s="8"/>
    </row>
    <row r="219" spans="1:10" s="18" customFormat="1">
      <c r="A219" s="20">
        <v>1</v>
      </c>
      <c r="B219" s="20" t="s">
        <v>299</v>
      </c>
      <c r="C219" s="44">
        <v>9</v>
      </c>
      <c r="D219" s="18" t="s">
        <v>1445</v>
      </c>
      <c r="E219" s="3" t="s">
        <v>1217</v>
      </c>
      <c r="G219" s="8"/>
    </row>
    <row r="220" spans="1:10" s="18" customFormat="1">
      <c r="A220" s="20"/>
      <c r="C220" s="44" t="s">
        <v>298</v>
      </c>
      <c r="E220" s="3"/>
      <c r="G220" s="8"/>
      <c r="H220" s="8"/>
      <c r="I220" s="8"/>
      <c r="J220" s="8"/>
    </row>
    <row r="221" spans="1:10">
      <c r="A221" s="20">
        <v>2</v>
      </c>
      <c r="B221" s="8" t="s">
        <v>1373</v>
      </c>
      <c r="C221" s="65">
        <v>15</v>
      </c>
      <c r="D221" s="18" t="s">
        <v>1445</v>
      </c>
      <c r="E221" s="8" t="s">
        <v>1208</v>
      </c>
      <c r="F221" s="8"/>
      <c r="J221" s="8"/>
    </row>
    <row r="222" spans="1:10">
      <c r="C222" s="19" t="s">
        <v>867</v>
      </c>
      <c r="D222" s="18"/>
      <c r="E222" s="2"/>
    </row>
    <row r="223" spans="1:10">
      <c r="A223" s="20">
        <v>3</v>
      </c>
      <c r="B223" s="8" t="s">
        <v>1425</v>
      </c>
      <c r="C223" s="19">
        <v>10</v>
      </c>
      <c r="D223" s="18" t="s">
        <v>1445</v>
      </c>
      <c r="E223" s="2" t="s">
        <v>1238</v>
      </c>
      <c r="H223" s="8"/>
      <c r="I223" s="8"/>
      <c r="J223" s="8"/>
    </row>
    <row r="224" spans="1:10">
      <c r="A224" s="20"/>
      <c r="B224" s="20" t="s">
        <v>475</v>
      </c>
      <c r="C224" s="44"/>
      <c r="E224" s="2"/>
    </row>
    <row r="225" spans="1:9">
      <c r="A225" s="20"/>
      <c r="B225" s="20"/>
      <c r="C225" s="44"/>
    </row>
    <row r="226" spans="1:9">
      <c r="A226" s="20"/>
      <c r="B226" s="20" t="s">
        <v>647</v>
      </c>
      <c r="C226" s="44"/>
      <c r="D226" s="22" t="s">
        <v>543</v>
      </c>
    </row>
    <row r="227" spans="1:9">
      <c r="A227" s="20" t="s">
        <v>0</v>
      </c>
      <c r="B227" s="20"/>
      <c r="C227" s="44"/>
      <c r="D227" s="4" t="s">
        <v>150</v>
      </c>
      <c r="E227" s="2">
        <f>SUM(C228:C280)/53</f>
        <v>34.514716981132075</v>
      </c>
      <c r="F227" t="s">
        <v>151</v>
      </c>
    </row>
    <row r="228" spans="1:9">
      <c r="A228" s="20">
        <v>1</v>
      </c>
      <c r="B228" s="18" t="s">
        <v>4</v>
      </c>
      <c r="C228" s="44">
        <v>53.8</v>
      </c>
      <c r="D228" t="s">
        <v>1030</v>
      </c>
      <c r="E228" t="s">
        <v>1233</v>
      </c>
      <c r="F228" s="18"/>
    </row>
    <row r="229" spans="1:9">
      <c r="A229" s="20">
        <v>2</v>
      </c>
      <c r="B229" s="20" t="s">
        <v>900</v>
      </c>
      <c r="C229" s="44">
        <v>53.75</v>
      </c>
      <c r="D229" s="4" t="s">
        <v>891</v>
      </c>
      <c r="E229" s="2" t="s">
        <v>1238</v>
      </c>
    </row>
    <row r="230" spans="1:9">
      <c r="A230" s="20">
        <v>3</v>
      </c>
      <c r="B230" s="20" t="s">
        <v>1</v>
      </c>
      <c r="C230" s="44">
        <v>45.55</v>
      </c>
      <c r="D230" t="s">
        <v>135</v>
      </c>
      <c r="E230" s="2" t="s">
        <v>1208</v>
      </c>
    </row>
    <row r="231" spans="1:9">
      <c r="A231" s="20">
        <v>4</v>
      </c>
      <c r="B231" s="18" t="s">
        <v>795</v>
      </c>
      <c r="C231" s="44">
        <v>45.45</v>
      </c>
      <c r="D231" s="18" t="s">
        <v>807</v>
      </c>
      <c r="E231" s="2" t="s">
        <v>1540</v>
      </c>
      <c r="F231" s="18"/>
      <c r="H231" s="8"/>
      <c r="I231" s="8"/>
    </row>
    <row r="232" spans="1:9">
      <c r="A232" s="20">
        <v>5</v>
      </c>
      <c r="B232" s="20" t="s">
        <v>33</v>
      </c>
      <c r="C232" s="44">
        <v>45.3</v>
      </c>
      <c r="D232" t="s">
        <v>135</v>
      </c>
      <c r="E232" s="2" t="s">
        <v>1208</v>
      </c>
    </row>
    <row r="233" spans="1:9">
      <c r="A233" s="20">
        <v>6</v>
      </c>
      <c r="B233" s="20" t="s">
        <v>32</v>
      </c>
      <c r="C233" s="44">
        <v>43.95</v>
      </c>
      <c r="D233" t="s">
        <v>135</v>
      </c>
      <c r="E233" s="2" t="s">
        <v>1208</v>
      </c>
      <c r="G233" s="82"/>
      <c r="H233" s="25"/>
      <c r="I233" s="25"/>
    </row>
    <row r="234" spans="1:9">
      <c r="A234" s="20">
        <v>7</v>
      </c>
      <c r="B234" s="20" t="s">
        <v>136</v>
      </c>
      <c r="C234" s="30">
        <v>43.7</v>
      </c>
      <c r="D234" s="18" t="s">
        <v>1099</v>
      </c>
      <c r="E234" s="2" t="s">
        <v>1208</v>
      </c>
      <c r="G234" s="82"/>
      <c r="H234" s="29"/>
      <c r="I234" s="25"/>
    </row>
    <row r="235" spans="1:9">
      <c r="A235" s="20">
        <v>8</v>
      </c>
      <c r="B235" s="20" t="s">
        <v>2</v>
      </c>
      <c r="C235" s="44">
        <v>42.7</v>
      </c>
      <c r="D235" t="s">
        <v>135</v>
      </c>
      <c r="E235" s="2" t="s">
        <v>1208</v>
      </c>
      <c r="G235" s="82"/>
      <c r="H235" s="25"/>
      <c r="I235" s="25"/>
    </row>
    <row r="236" spans="1:9">
      <c r="A236" s="20">
        <v>9</v>
      </c>
      <c r="B236" s="29" t="s">
        <v>1095</v>
      </c>
      <c r="C236" s="30">
        <v>42.55</v>
      </c>
      <c r="D236" s="18" t="s">
        <v>1099</v>
      </c>
      <c r="E236" s="2" t="s">
        <v>1208</v>
      </c>
      <c r="G236" s="82"/>
      <c r="I236" s="25"/>
    </row>
    <row r="237" spans="1:9" s="18" customFormat="1">
      <c r="A237" s="20">
        <v>10</v>
      </c>
      <c r="B237" s="29" t="s">
        <v>749</v>
      </c>
      <c r="C237" s="30">
        <v>41.55</v>
      </c>
      <c r="D237" s="18" t="s">
        <v>1099</v>
      </c>
      <c r="E237" s="2" t="s">
        <v>1208</v>
      </c>
      <c r="G237" s="82"/>
      <c r="H237" s="29"/>
      <c r="I237" s="25"/>
    </row>
    <row r="238" spans="1:9" s="18" customFormat="1">
      <c r="A238" s="20">
        <v>11</v>
      </c>
      <c r="B238" s="20" t="s">
        <v>3</v>
      </c>
      <c r="C238" s="44">
        <v>40.6</v>
      </c>
      <c r="D238" t="s">
        <v>135</v>
      </c>
      <c r="E238" s="2" t="s">
        <v>1208</v>
      </c>
      <c r="G238" s="82"/>
      <c r="H238" s="29"/>
      <c r="I238" s="25"/>
    </row>
    <row r="239" spans="1:9" s="18" customFormat="1">
      <c r="A239" s="20">
        <v>12</v>
      </c>
      <c r="B239" s="18" t="s">
        <v>796</v>
      </c>
      <c r="C239" s="44">
        <v>38.950000000000003</v>
      </c>
      <c r="D239" s="18" t="s">
        <v>807</v>
      </c>
      <c r="E239" s="2" t="s">
        <v>1233</v>
      </c>
      <c r="G239" s="82"/>
      <c r="H239" s="29"/>
      <c r="I239" s="25"/>
    </row>
    <row r="240" spans="1:9">
      <c r="A240" s="20">
        <v>12</v>
      </c>
      <c r="B240" s="29" t="s">
        <v>448</v>
      </c>
      <c r="C240" s="30">
        <v>38.950000000000003</v>
      </c>
      <c r="D240" s="18" t="s">
        <v>1099</v>
      </c>
      <c r="E240" s="2" t="s">
        <v>1208</v>
      </c>
      <c r="F240" s="18"/>
      <c r="G240" s="82"/>
      <c r="I240" s="25"/>
    </row>
    <row r="241" spans="1:9" s="18" customFormat="1">
      <c r="A241" s="20">
        <v>12</v>
      </c>
      <c r="B241" s="29" t="s">
        <v>340</v>
      </c>
      <c r="C241" s="30">
        <v>38.950000000000003</v>
      </c>
      <c r="D241" s="18" t="s">
        <v>1099</v>
      </c>
      <c r="E241" s="2" t="s">
        <v>1208</v>
      </c>
      <c r="G241" s="82"/>
      <c r="I241" s="25"/>
    </row>
    <row r="242" spans="1:9">
      <c r="A242" s="20">
        <v>15</v>
      </c>
      <c r="B242" s="20" t="s">
        <v>5</v>
      </c>
      <c r="C242" s="44">
        <v>38.549999999999997</v>
      </c>
      <c r="D242" t="s">
        <v>135</v>
      </c>
      <c r="E242" s="2" t="s">
        <v>1208</v>
      </c>
      <c r="G242" s="82"/>
      <c r="I242" s="25"/>
    </row>
    <row r="243" spans="1:9" s="18" customFormat="1">
      <c r="A243" s="20">
        <v>16</v>
      </c>
      <c r="B243" s="29" t="s">
        <v>421</v>
      </c>
      <c r="C243" s="30">
        <v>38.450000000000003</v>
      </c>
      <c r="D243" s="18" t="s">
        <v>1099</v>
      </c>
      <c r="E243" s="2" t="s">
        <v>1208</v>
      </c>
      <c r="G243" s="82"/>
      <c r="I243" s="25"/>
    </row>
    <row r="244" spans="1:9" s="18" customFormat="1">
      <c r="A244" s="20">
        <v>17</v>
      </c>
      <c r="B244" s="29" t="s">
        <v>327</v>
      </c>
      <c r="C244" s="30">
        <v>38.15</v>
      </c>
      <c r="D244" s="18" t="s">
        <v>1099</v>
      </c>
      <c r="E244" s="2" t="s">
        <v>1208</v>
      </c>
      <c r="G244" s="82"/>
      <c r="I244" s="25"/>
    </row>
    <row r="245" spans="1:9">
      <c r="A245" s="20">
        <v>18</v>
      </c>
      <c r="B245" s="20" t="s">
        <v>10</v>
      </c>
      <c r="C245" s="44">
        <v>37.299999999999997</v>
      </c>
      <c r="D245" t="s">
        <v>135</v>
      </c>
      <c r="E245" s="2" t="s">
        <v>1208</v>
      </c>
      <c r="G245" s="82"/>
      <c r="I245" s="25"/>
    </row>
    <row r="246" spans="1:9">
      <c r="A246" s="20">
        <v>19</v>
      </c>
      <c r="B246" s="18" t="s">
        <v>798</v>
      </c>
      <c r="C246" s="44">
        <v>37.1</v>
      </c>
      <c r="D246" s="18" t="s">
        <v>807</v>
      </c>
      <c r="E246" s="2" t="s">
        <v>1208</v>
      </c>
      <c r="F246" s="18"/>
      <c r="G246" s="82"/>
      <c r="I246" s="25"/>
    </row>
    <row r="247" spans="1:9">
      <c r="A247" s="20">
        <v>19</v>
      </c>
      <c r="B247" s="18" t="s">
        <v>797</v>
      </c>
      <c r="C247" s="44">
        <v>37.1</v>
      </c>
      <c r="D247" s="18" t="s">
        <v>807</v>
      </c>
      <c r="E247" s="2" t="s">
        <v>1233</v>
      </c>
      <c r="F247" s="18"/>
      <c r="G247" s="82"/>
      <c r="I247" s="25"/>
    </row>
    <row r="248" spans="1:9">
      <c r="A248" s="20">
        <v>21</v>
      </c>
      <c r="B248" s="20" t="s">
        <v>6</v>
      </c>
      <c r="C248" s="44">
        <v>36.4</v>
      </c>
      <c r="D248" t="s">
        <v>135</v>
      </c>
      <c r="E248" s="2" t="s">
        <v>1208</v>
      </c>
      <c r="G248" s="82"/>
      <c r="I248" s="25"/>
    </row>
    <row r="249" spans="1:9" s="18" customFormat="1">
      <c r="A249" s="20">
        <v>22</v>
      </c>
      <c r="B249" s="29" t="s">
        <v>347</v>
      </c>
      <c r="C249" s="30">
        <v>36.08</v>
      </c>
      <c r="D249" s="18" t="s">
        <v>1099</v>
      </c>
      <c r="E249" s="2" t="s">
        <v>1208</v>
      </c>
      <c r="G249" s="82"/>
      <c r="H249" s="29"/>
      <c r="I249" s="25"/>
    </row>
    <row r="250" spans="1:9" s="18" customFormat="1">
      <c r="A250" s="20">
        <v>23</v>
      </c>
      <c r="B250" s="29" t="s">
        <v>1097</v>
      </c>
      <c r="C250" s="30">
        <v>36</v>
      </c>
      <c r="D250" s="18" t="s">
        <v>1099</v>
      </c>
      <c r="E250" s="2" t="s">
        <v>1208</v>
      </c>
      <c r="G250" s="82"/>
      <c r="H250" s="29"/>
      <c r="I250" s="25"/>
    </row>
    <row r="251" spans="1:9">
      <c r="A251" s="20">
        <v>24</v>
      </c>
      <c r="B251" s="20" t="s">
        <v>13</v>
      </c>
      <c r="C251" s="44">
        <v>34.6</v>
      </c>
      <c r="D251" t="s">
        <v>135</v>
      </c>
      <c r="E251" s="2" t="s">
        <v>1208</v>
      </c>
      <c r="G251" s="82"/>
      <c r="I251" s="25"/>
    </row>
    <row r="252" spans="1:9">
      <c r="A252" s="20">
        <v>24</v>
      </c>
      <c r="B252" s="20" t="s">
        <v>34</v>
      </c>
      <c r="C252" s="44">
        <v>34.6</v>
      </c>
      <c r="D252" t="s">
        <v>135</v>
      </c>
      <c r="E252" s="2" t="s">
        <v>1208</v>
      </c>
      <c r="G252" s="82"/>
      <c r="I252" s="25"/>
    </row>
    <row r="253" spans="1:9">
      <c r="A253" s="20">
        <v>24</v>
      </c>
      <c r="B253" s="20" t="s">
        <v>8</v>
      </c>
      <c r="C253" s="44">
        <v>34.6</v>
      </c>
      <c r="D253" t="s">
        <v>135</v>
      </c>
      <c r="E253" s="2" t="s">
        <v>1208</v>
      </c>
      <c r="G253" s="82"/>
      <c r="I253" s="25"/>
    </row>
    <row r="254" spans="1:9">
      <c r="A254" s="20">
        <v>24</v>
      </c>
      <c r="B254" s="20" t="s">
        <v>11</v>
      </c>
      <c r="C254" s="44">
        <v>34.6</v>
      </c>
      <c r="D254" t="s">
        <v>135</v>
      </c>
      <c r="E254" s="2" t="s">
        <v>1208</v>
      </c>
      <c r="G254" s="82"/>
      <c r="I254" s="25"/>
    </row>
    <row r="255" spans="1:9">
      <c r="A255" s="20">
        <v>24</v>
      </c>
      <c r="B255" s="20" t="s">
        <v>17</v>
      </c>
      <c r="C255" s="44">
        <v>34.6</v>
      </c>
      <c r="D255" t="s">
        <v>135</v>
      </c>
      <c r="E255" s="2" t="s">
        <v>1208</v>
      </c>
      <c r="G255" s="82"/>
      <c r="H255" s="29"/>
      <c r="I255" s="25"/>
    </row>
    <row r="256" spans="1:9" s="18" customFormat="1">
      <c r="A256" s="20">
        <v>29</v>
      </c>
      <c r="B256" s="29" t="s">
        <v>210</v>
      </c>
      <c r="C256" s="30">
        <v>34.5</v>
      </c>
      <c r="D256" s="18" t="s">
        <v>1099</v>
      </c>
      <c r="E256" s="2" t="s">
        <v>1208</v>
      </c>
      <c r="G256" s="82"/>
      <c r="H256" s="29"/>
      <c r="I256" s="25"/>
    </row>
    <row r="257" spans="1:9">
      <c r="A257" s="20">
        <v>30</v>
      </c>
      <c r="B257" s="20" t="s">
        <v>306</v>
      </c>
      <c r="C257" s="44">
        <v>32.5</v>
      </c>
      <c r="D257" t="s">
        <v>304</v>
      </c>
      <c r="E257" s="2" t="s">
        <v>1208</v>
      </c>
      <c r="G257" s="82"/>
      <c r="I257" s="25"/>
    </row>
    <row r="258" spans="1:9">
      <c r="A258" s="20">
        <v>31</v>
      </c>
      <c r="B258" s="20" t="s">
        <v>15</v>
      </c>
      <c r="C258" s="44">
        <v>32.4</v>
      </c>
      <c r="D258" t="s">
        <v>135</v>
      </c>
      <c r="E258" s="2" t="s">
        <v>1208</v>
      </c>
      <c r="G258" s="82"/>
      <c r="I258" s="25"/>
    </row>
    <row r="259" spans="1:9">
      <c r="A259" s="20">
        <v>31</v>
      </c>
      <c r="B259" s="20" t="s">
        <v>16</v>
      </c>
      <c r="C259" s="44">
        <v>32.4</v>
      </c>
      <c r="D259" t="s">
        <v>135</v>
      </c>
      <c r="E259" s="2" t="s">
        <v>1208</v>
      </c>
      <c r="G259" s="82"/>
      <c r="I259" s="25"/>
    </row>
    <row r="260" spans="1:9">
      <c r="A260" s="20">
        <v>31</v>
      </c>
      <c r="B260" s="20" t="s">
        <v>9</v>
      </c>
      <c r="C260" s="44">
        <v>32.4</v>
      </c>
      <c r="D260" t="s">
        <v>135</v>
      </c>
      <c r="E260" s="2" t="s">
        <v>1208</v>
      </c>
      <c r="G260" s="82"/>
      <c r="I260" s="25"/>
    </row>
    <row r="261" spans="1:9">
      <c r="A261" s="20">
        <v>34</v>
      </c>
      <c r="B261" s="18" t="s">
        <v>230</v>
      </c>
      <c r="C261" s="44">
        <v>31.6</v>
      </c>
      <c r="D261" s="18" t="s">
        <v>807</v>
      </c>
      <c r="E261" s="2" t="s">
        <v>1233</v>
      </c>
      <c r="F261" s="18"/>
      <c r="G261" s="82"/>
      <c r="I261" s="25"/>
    </row>
    <row r="262" spans="1:9">
      <c r="A262" s="20">
        <v>34</v>
      </c>
      <c r="B262" s="18" t="s">
        <v>794</v>
      </c>
      <c r="C262" s="44">
        <v>31.6</v>
      </c>
      <c r="D262" s="18" t="s">
        <v>807</v>
      </c>
      <c r="E262" s="2" t="s">
        <v>1233</v>
      </c>
      <c r="F262" s="18"/>
      <c r="G262" s="82"/>
      <c r="I262" s="25"/>
    </row>
    <row r="263" spans="1:9">
      <c r="A263" s="20">
        <v>34</v>
      </c>
      <c r="B263" s="18" t="s">
        <v>799</v>
      </c>
      <c r="C263" s="44">
        <v>31.6</v>
      </c>
      <c r="D263" s="18" t="s">
        <v>807</v>
      </c>
      <c r="E263" s="2" t="s">
        <v>1208</v>
      </c>
      <c r="F263" s="18"/>
      <c r="G263" s="82"/>
      <c r="I263" s="25"/>
    </row>
    <row r="264" spans="1:9">
      <c r="A264" s="20">
        <v>34</v>
      </c>
      <c r="B264" s="18" t="s">
        <v>800</v>
      </c>
      <c r="C264" s="44">
        <v>31.6</v>
      </c>
      <c r="D264" s="18" t="s">
        <v>807</v>
      </c>
      <c r="E264" s="2" t="s">
        <v>1233</v>
      </c>
      <c r="F264" s="18"/>
      <c r="G264" s="82"/>
      <c r="I264" s="25"/>
    </row>
    <row r="265" spans="1:9" s="18" customFormat="1">
      <c r="A265" s="20">
        <v>38</v>
      </c>
      <c r="B265" s="29" t="s">
        <v>1098</v>
      </c>
      <c r="C265" s="30">
        <v>31.5</v>
      </c>
      <c r="D265" s="18" t="s">
        <v>1099</v>
      </c>
      <c r="E265" s="2" t="s">
        <v>1208</v>
      </c>
      <c r="G265" s="82"/>
      <c r="H265" s="29"/>
      <c r="I265" s="25"/>
    </row>
    <row r="266" spans="1:9">
      <c r="A266" s="20">
        <v>39</v>
      </c>
      <c r="B266" s="20" t="s">
        <v>14</v>
      </c>
      <c r="C266" s="44">
        <v>30.5</v>
      </c>
      <c r="D266" t="s">
        <v>135</v>
      </c>
      <c r="E266" s="2" t="s">
        <v>1208</v>
      </c>
      <c r="G266" s="82"/>
      <c r="H266" s="25"/>
      <c r="I266" s="25"/>
    </row>
    <row r="267" spans="1:9">
      <c r="A267" s="20">
        <v>40</v>
      </c>
      <c r="B267" s="20" t="s">
        <v>12</v>
      </c>
      <c r="C267" s="44">
        <v>30</v>
      </c>
      <c r="D267" t="s">
        <v>135</v>
      </c>
      <c r="E267" s="2" t="s">
        <v>1208</v>
      </c>
      <c r="G267" s="82"/>
      <c r="H267" s="25"/>
      <c r="I267" s="25"/>
    </row>
    <row r="268" spans="1:9">
      <c r="A268" s="20">
        <v>41</v>
      </c>
      <c r="B268" s="18" t="s">
        <v>804</v>
      </c>
      <c r="C268" s="44">
        <v>29.05</v>
      </c>
      <c r="D268" s="18" t="s">
        <v>807</v>
      </c>
      <c r="E268" s="2" t="s">
        <v>1208</v>
      </c>
      <c r="F268" s="18"/>
      <c r="G268" s="82"/>
      <c r="H268" s="25"/>
      <c r="I268" s="25"/>
    </row>
    <row r="269" spans="1:9" s="18" customFormat="1">
      <c r="A269" s="20">
        <v>42</v>
      </c>
      <c r="B269" s="29" t="s">
        <v>247</v>
      </c>
      <c r="C269" s="30">
        <v>28.4</v>
      </c>
      <c r="D269" s="18" t="s">
        <v>1099</v>
      </c>
      <c r="E269" s="2" t="s">
        <v>1208</v>
      </c>
      <c r="G269" s="82"/>
      <c r="H269" s="25"/>
      <c r="I269" s="25"/>
    </row>
    <row r="270" spans="1:9" s="18" customFormat="1">
      <c r="A270" s="20">
        <v>42</v>
      </c>
      <c r="B270" s="29" t="s">
        <v>1100</v>
      </c>
      <c r="C270" s="30">
        <v>28.4</v>
      </c>
      <c r="D270" s="18" t="s">
        <v>1099</v>
      </c>
      <c r="E270" s="2" t="s">
        <v>1208</v>
      </c>
      <c r="G270" s="82"/>
      <c r="H270" s="25"/>
      <c r="I270" s="25"/>
    </row>
    <row r="271" spans="1:9">
      <c r="A271" s="20">
        <v>44</v>
      </c>
      <c r="B271" s="18" t="s">
        <v>803</v>
      </c>
      <c r="C271" s="44">
        <v>27.9</v>
      </c>
      <c r="D271" s="18" t="s">
        <v>807</v>
      </c>
      <c r="E271" s="2" t="s">
        <v>1233</v>
      </c>
      <c r="F271" s="18"/>
      <c r="G271" s="82"/>
      <c r="H271" s="25"/>
      <c r="I271" s="25"/>
    </row>
    <row r="272" spans="1:9">
      <c r="A272" s="20">
        <v>44</v>
      </c>
      <c r="B272" s="18" t="s">
        <v>805</v>
      </c>
      <c r="C272" s="44">
        <v>27.9</v>
      </c>
      <c r="D272" s="18" t="s">
        <v>807</v>
      </c>
      <c r="E272" s="2" t="s">
        <v>1208</v>
      </c>
      <c r="F272" s="18"/>
      <c r="G272" s="82"/>
      <c r="H272" s="25"/>
      <c r="I272" s="25"/>
    </row>
    <row r="273" spans="1:9">
      <c r="A273" s="20">
        <v>46</v>
      </c>
      <c r="B273" s="20" t="s">
        <v>219</v>
      </c>
      <c r="C273" s="44">
        <v>26.8</v>
      </c>
      <c r="D273" t="s">
        <v>304</v>
      </c>
      <c r="E273" s="2" t="s">
        <v>1208</v>
      </c>
      <c r="G273" s="82"/>
      <c r="H273" s="25"/>
      <c r="I273" s="25"/>
    </row>
    <row r="274" spans="1:9" s="18" customFormat="1">
      <c r="A274" s="20">
        <v>47</v>
      </c>
      <c r="B274" s="29" t="s">
        <v>597</v>
      </c>
      <c r="C274" s="30">
        <v>25.45</v>
      </c>
      <c r="D274" s="18" t="s">
        <v>1099</v>
      </c>
      <c r="E274" s="2" t="s">
        <v>1208</v>
      </c>
      <c r="G274" s="82"/>
      <c r="H274" s="25"/>
      <c r="I274" s="25"/>
    </row>
    <row r="275" spans="1:9">
      <c r="A275" s="20">
        <v>48</v>
      </c>
      <c r="B275" s="20" t="s">
        <v>7</v>
      </c>
      <c r="C275" s="44">
        <v>24.5</v>
      </c>
      <c r="D275" t="s">
        <v>135</v>
      </c>
      <c r="E275" s="2" t="s">
        <v>1208</v>
      </c>
    </row>
    <row r="276" spans="1:9">
      <c r="A276" s="20">
        <v>49</v>
      </c>
      <c r="B276" s="20" t="s">
        <v>1542</v>
      </c>
      <c r="C276" s="44">
        <v>24.3</v>
      </c>
      <c r="D276" t="s">
        <v>304</v>
      </c>
      <c r="E276" s="2" t="s">
        <v>1208</v>
      </c>
    </row>
    <row r="277" spans="1:9" s="18" customFormat="1">
      <c r="A277" s="20">
        <v>50</v>
      </c>
      <c r="B277" s="29" t="s">
        <v>1101</v>
      </c>
      <c r="C277" s="30">
        <v>23.1</v>
      </c>
      <c r="D277" s="18" t="s">
        <v>1099</v>
      </c>
      <c r="E277" s="2" t="s">
        <v>1208</v>
      </c>
      <c r="G277" s="8"/>
    </row>
    <row r="278" spans="1:9" s="18" customFormat="1">
      <c r="A278" s="20">
        <v>51</v>
      </c>
      <c r="B278" s="29" t="s">
        <v>1102</v>
      </c>
      <c r="C278" s="30">
        <v>20</v>
      </c>
      <c r="D278" s="18" t="s">
        <v>1099</v>
      </c>
      <c r="E278" s="2" t="s">
        <v>1208</v>
      </c>
      <c r="G278" s="8"/>
    </row>
    <row r="279" spans="1:9">
      <c r="A279" s="20">
        <v>52</v>
      </c>
      <c r="B279" s="20" t="s">
        <v>307</v>
      </c>
      <c r="C279" s="44">
        <v>19.75</v>
      </c>
      <c r="D279" t="s">
        <v>304</v>
      </c>
      <c r="E279" s="2" t="s">
        <v>1208</v>
      </c>
    </row>
    <row r="280" spans="1:9">
      <c r="A280" s="20">
        <v>53</v>
      </c>
      <c r="B280" s="20" t="s">
        <v>308</v>
      </c>
      <c r="C280" s="44">
        <v>17.25</v>
      </c>
      <c r="D280" t="s">
        <v>304</v>
      </c>
      <c r="E280" s="2" t="s">
        <v>1541</v>
      </c>
    </row>
    <row r="281" spans="1:9">
      <c r="A281" s="20"/>
      <c r="B281" s="20" t="s">
        <v>475</v>
      </c>
      <c r="C281" s="44"/>
      <c r="E281" s="2"/>
    </row>
    <row r="282" spans="1:9">
      <c r="A282" s="20" t="s">
        <v>27</v>
      </c>
      <c r="B282" s="20"/>
      <c r="C282" s="44"/>
      <c r="D282" s="4" t="s">
        <v>150</v>
      </c>
      <c r="E282" s="2">
        <f>SUM(C283:C298)/16</f>
        <v>22.584999999999997</v>
      </c>
      <c r="F282" t="s">
        <v>151</v>
      </c>
    </row>
    <row r="283" spans="1:9">
      <c r="A283" s="20">
        <v>1</v>
      </c>
      <c r="B283" s="18" t="s">
        <v>167</v>
      </c>
      <c r="C283" s="19">
        <v>36.200000000000003</v>
      </c>
      <c r="D283" s="18" t="s">
        <v>1523</v>
      </c>
      <c r="E283" s="18" t="s">
        <v>1233</v>
      </c>
    </row>
    <row r="284" spans="1:9">
      <c r="A284" s="20">
        <v>2</v>
      </c>
      <c r="B284" s="20" t="s">
        <v>21</v>
      </c>
      <c r="C284" s="44">
        <v>30</v>
      </c>
      <c r="D284" t="s">
        <v>135</v>
      </c>
      <c r="E284" s="2"/>
    </row>
    <row r="285" spans="1:9">
      <c r="A285" s="20">
        <v>3</v>
      </c>
      <c r="B285" s="20" t="s">
        <v>192</v>
      </c>
      <c r="C285" s="44">
        <v>29.1</v>
      </c>
      <c r="D285" t="s">
        <v>314</v>
      </c>
      <c r="E285" s="2"/>
    </row>
    <row r="286" spans="1:9">
      <c r="A286" s="20">
        <v>4</v>
      </c>
      <c r="B286" s="18" t="s">
        <v>193</v>
      </c>
      <c r="C286" s="44">
        <v>28.4</v>
      </c>
      <c r="D286" s="18" t="s">
        <v>1099</v>
      </c>
      <c r="E286" s="2"/>
    </row>
    <row r="287" spans="1:9">
      <c r="A287" s="20">
        <v>5</v>
      </c>
      <c r="B287" s="20" t="s">
        <v>22</v>
      </c>
      <c r="C287" s="44">
        <v>28.1</v>
      </c>
      <c r="D287" t="s">
        <v>135</v>
      </c>
      <c r="E287" s="2"/>
    </row>
    <row r="288" spans="1:9" s="18" customFormat="1">
      <c r="A288" s="20">
        <v>6</v>
      </c>
      <c r="B288" s="29" t="s">
        <v>1094</v>
      </c>
      <c r="C288" s="30">
        <v>25.45</v>
      </c>
      <c r="D288" s="18" t="s">
        <v>1099</v>
      </c>
      <c r="E288" s="2"/>
      <c r="G288" s="8"/>
    </row>
    <row r="289" spans="1:7">
      <c r="A289" s="20">
        <v>7</v>
      </c>
      <c r="B289" s="20" t="s">
        <v>19</v>
      </c>
      <c r="C289" s="44">
        <v>24.75</v>
      </c>
      <c r="D289" t="s">
        <v>135</v>
      </c>
      <c r="E289" s="2"/>
    </row>
    <row r="290" spans="1:7">
      <c r="A290" s="20">
        <v>8</v>
      </c>
      <c r="B290" s="20" t="s">
        <v>269</v>
      </c>
      <c r="C290" s="44">
        <v>24.3</v>
      </c>
      <c r="D290" t="s">
        <v>304</v>
      </c>
      <c r="E290" s="2"/>
      <c r="F290" s="18"/>
    </row>
    <row r="291" spans="1:7">
      <c r="A291" s="20">
        <v>9</v>
      </c>
      <c r="B291" s="20" t="s">
        <v>23</v>
      </c>
      <c r="C291" s="44">
        <v>22.7</v>
      </c>
      <c r="D291" t="s">
        <v>135</v>
      </c>
      <c r="E291" s="2"/>
    </row>
    <row r="292" spans="1:7">
      <c r="A292" s="20">
        <v>9</v>
      </c>
      <c r="B292" s="20" t="s">
        <v>35</v>
      </c>
      <c r="C292" s="44">
        <v>22.7</v>
      </c>
      <c r="D292" t="s">
        <v>135</v>
      </c>
      <c r="E292" s="2"/>
    </row>
    <row r="293" spans="1:7" s="18" customFormat="1">
      <c r="A293" s="20">
        <v>11</v>
      </c>
      <c r="B293" s="29" t="s">
        <v>760</v>
      </c>
      <c r="C293" s="30">
        <v>20.8</v>
      </c>
      <c r="D293" s="18" t="s">
        <v>1099</v>
      </c>
      <c r="E293" s="2"/>
      <c r="G293" s="8"/>
    </row>
    <row r="294" spans="1:7" s="18" customFormat="1">
      <c r="A294" s="20">
        <v>12</v>
      </c>
      <c r="B294" s="20" t="s">
        <v>24</v>
      </c>
      <c r="C294" s="44">
        <v>19.899999999999999</v>
      </c>
      <c r="D294" t="s">
        <v>135</v>
      </c>
      <c r="E294" s="2"/>
      <c r="G294" s="8"/>
    </row>
    <row r="295" spans="1:7">
      <c r="A295" s="20">
        <v>13</v>
      </c>
      <c r="B295" s="18" t="s">
        <v>271</v>
      </c>
      <c r="C295" s="44">
        <v>18.100000000000001</v>
      </c>
      <c r="D295" s="18" t="s">
        <v>807</v>
      </c>
      <c r="E295" s="2"/>
    </row>
    <row r="296" spans="1:7">
      <c r="A296" s="20">
        <v>14</v>
      </c>
      <c r="B296" s="20" t="s">
        <v>305</v>
      </c>
      <c r="C296" s="44">
        <v>12.5</v>
      </c>
      <c r="D296" t="s">
        <v>304</v>
      </c>
      <c r="E296" s="2"/>
    </row>
    <row r="297" spans="1:7">
      <c r="A297" s="20">
        <v>15</v>
      </c>
      <c r="B297" s="20" t="s">
        <v>36</v>
      </c>
      <c r="C297" s="44">
        <v>11.4</v>
      </c>
      <c r="D297" t="s">
        <v>135</v>
      </c>
      <c r="E297" s="2"/>
    </row>
    <row r="298" spans="1:7">
      <c r="A298" s="20">
        <v>16</v>
      </c>
      <c r="B298" s="29" t="s">
        <v>768</v>
      </c>
      <c r="C298" s="30">
        <v>6.96</v>
      </c>
      <c r="D298" s="18" t="s">
        <v>1099</v>
      </c>
      <c r="E298" s="2"/>
    </row>
    <row r="299" spans="1:7">
      <c r="A299" s="20"/>
      <c r="B299" s="20" t="s">
        <v>475</v>
      </c>
      <c r="C299" s="44"/>
      <c r="D299" s="18"/>
      <c r="E299" s="18"/>
      <c r="F299" s="18"/>
    </row>
    <row r="300" spans="1:7">
      <c r="A300" s="20"/>
      <c r="B300" s="20"/>
      <c r="C300" s="44"/>
    </row>
    <row r="301" spans="1:7">
      <c r="A301" s="20"/>
      <c r="B301" s="20" t="s">
        <v>666</v>
      </c>
      <c r="C301" s="44"/>
    </row>
    <row r="302" spans="1:7">
      <c r="A302" s="20"/>
      <c r="B302" s="20"/>
      <c r="C302" s="44"/>
    </row>
    <row r="303" spans="1:7">
      <c r="A303" s="20" t="s">
        <v>0</v>
      </c>
      <c r="B303" s="20"/>
      <c r="C303" s="44" t="s">
        <v>309</v>
      </c>
      <c r="D303" s="5" t="s">
        <v>317</v>
      </c>
      <c r="E303" s="2">
        <f>SUM(C304:C325)/22</f>
        <v>15.818181818181818</v>
      </c>
      <c r="F303" t="s">
        <v>260</v>
      </c>
    </row>
    <row r="304" spans="1:7">
      <c r="A304" s="20">
        <v>1</v>
      </c>
      <c r="B304" s="20" t="s">
        <v>4</v>
      </c>
      <c r="C304" s="44">
        <v>45</v>
      </c>
      <c r="D304" t="s">
        <v>1047</v>
      </c>
      <c r="E304" s="2" t="s">
        <v>1233</v>
      </c>
    </row>
    <row r="305" spans="1:7">
      <c r="A305" s="20">
        <v>2</v>
      </c>
      <c r="B305" s="8" t="s">
        <v>1118</v>
      </c>
      <c r="C305" s="65">
        <v>32</v>
      </c>
      <c r="D305" s="18" t="s">
        <v>1461</v>
      </c>
      <c r="E305" s="8" t="s">
        <v>1238</v>
      </c>
      <c r="F305" s="18"/>
    </row>
    <row r="306" spans="1:7" s="18" customFormat="1">
      <c r="A306" s="20">
        <v>3</v>
      </c>
      <c r="B306" s="8" t="s">
        <v>899</v>
      </c>
      <c r="C306" s="65">
        <v>27</v>
      </c>
      <c r="D306" s="18" t="s">
        <v>1461</v>
      </c>
      <c r="E306" s="8" t="s">
        <v>1216</v>
      </c>
      <c r="G306" s="8"/>
    </row>
    <row r="307" spans="1:7" s="18" customFormat="1">
      <c r="A307" s="20">
        <v>4</v>
      </c>
      <c r="B307" s="20" t="s">
        <v>33</v>
      </c>
      <c r="C307" s="44">
        <v>26</v>
      </c>
      <c r="D307" s="18" t="s">
        <v>621</v>
      </c>
      <c r="E307" s="2" t="s">
        <v>1208</v>
      </c>
    </row>
    <row r="308" spans="1:7">
      <c r="A308" s="20">
        <v>5</v>
      </c>
      <c r="B308" s="20" t="s">
        <v>161</v>
      </c>
      <c r="C308" s="44">
        <v>25</v>
      </c>
      <c r="D308" s="18" t="s">
        <v>1047</v>
      </c>
      <c r="E308" s="2" t="s">
        <v>1208</v>
      </c>
      <c r="F308" s="18"/>
    </row>
    <row r="309" spans="1:7" s="18" customFormat="1">
      <c r="A309" s="20">
        <v>5</v>
      </c>
      <c r="B309" s="8" t="s">
        <v>1071</v>
      </c>
      <c r="C309" s="65">
        <v>25</v>
      </c>
      <c r="D309" s="18" t="s">
        <v>1461</v>
      </c>
      <c r="E309" s="8" t="s">
        <v>1213</v>
      </c>
    </row>
    <row r="310" spans="1:7" s="18" customFormat="1">
      <c r="A310" s="20">
        <v>7</v>
      </c>
      <c r="B310" s="8" t="s">
        <v>894</v>
      </c>
      <c r="C310" s="65">
        <v>23</v>
      </c>
      <c r="D310" s="18" t="s">
        <v>1461</v>
      </c>
      <c r="E310" s="8" t="s">
        <v>1238</v>
      </c>
    </row>
    <row r="311" spans="1:7" s="18" customFormat="1">
      <c r="A311" s="20">
        <v>8</v>
      </c>
      <c r="B311" s="8" t="s">
        <v>33</v>
      </c>
      <c r="C311" s="65">
        <v>15</v>
      </c>
      <c r="D311" s="18" t="s">
        <v>1461</v>
      </c>
      <c r="E311" s="8" t="s">
        <v>1208</v>
      </c>
    </row>
    <row r="312" spans="1:7" s="18" customFormat="1">
      <c r="A312" s="20">
        <v>9</v>
      </c>
      <c r="B312" s="8" t="s">
        <v>907</v>
      </c>
      <c r="C312" s="65">
        <v>14</v>
      </c>
      <c r="D312" s="18" t="s">
        <v>1461</v>
      </c>
      <c r="E312" s="8" t="s">
        <v>1238</v>
      </c>
    </row>
    <row r="313" spans="1:7" s="18" customFormat="1">
      <c r="A313" s="20">
        <v>10</v>
      </c>
      <c r="B313" s="8" t="s">
        <v>901</v>
      </c>
      <c r="C313" s="65">
        <v>12</v>
      </c>
      <c r="D313" s="18" t="s">
        <v>1461</v>
      </c>
      <c r="E313" s="8" t="s">
        <v>1238</v>
      </c>
    </row>
    <row r="314" spans="1:7" s="18" customFormat="1">
      <c r="A314" s="20">
        <v>10</v>
      </c>
      <c r="B314" s="8" t="s">
        <v>340</v>
      </c>
      <c r="C314" s="65">
        <v>12</v>
      </c>
      <c r="D314" s="18" t="s">
        <v>1461</v>
      </c>
      <c r="E314" s="8" t="s">
        <v>1208</v>
      </c>
    </row>
    <row r="315" spans="1:7" s="18" customFormat="1">
      <c r="A315" s="20">
        <v>12</v>
      </c>
      <c r="B315" s="20" t="s">
        <v>998</v>
      </c>
      <c r="C315" s="44">
        <v>11</v>
      </c>
      <c r="D315" s="18" t="s">
        <v>1047</v>
      </c>
      <c r="E315" s="2" t="s">
        <v>1208</v>
      </c>
    </row>
    <row r="316" spans="1:7" s="18" customFormat="1">
      <c r="A316" s="20">
        <v>12</v>
      </c>
      <c r="B316" s="20" t="s">
        <v>32</v>
      </c>
      <c r="C316" s="44">
        <v>11</v>
      </c>
      <c r="D316" s="18" t="s">
        <v>621</v>
      </c>
      <c r="E316" s="2" t="s">
        <v>1208</v>
      </c>
    </row>
    <row r="317" spans="1:7" s="18" customFormat="1">
      <c r="A317" s="20">
        <v>12</v>
      </c>
      <c r="B317" s="8" t="s">
        <v>749</v>
      </c>
      <c r="C317" s="65">
        <v>11</v>
      </c>
      <c r="D317" s="18" t="s">
        <v>1461</v>
      </c>
      <c r="E317" s="8" t="s">
        <v>1208</v>
      </c>
    </row>
    <row r="318" spans="1:7" s="18" customFormat="1">
      <c r="A318" s="20">
        <v>12</v>
      </c>
      <c r="B318" s="8" t="s">
        <v>448</v>
      </c>
      <c r="C318" s="65">
        <v>11</v>
      </c>
      <c r="D318" s="18" t="s">
        <v>1461</v>
      </c>
      <c r="E318" s="8" t="s">
        <v>1208</v>
      </c>
    </row>
    <row r="319" spans="1:7" s="18" customFormat="1">
      <c r="A319" s="20">
        <v>16</v>
      </c>
      <c r="B319" s="8" t="s">
        <v>1361</v>
      </c>
      <c r="C319" s="65">
        <v>10</v>
      </c>
      <c r="D319" s="18" t="s">
        <v>1461</v>
      </c>
      <c r="E319" s="8" t="s">
        <v>1238</v>
      </c>
    </row>
    <row r="320" spans="1:7" s="18" customFormat="1">
      <c r="A320" s="20">
        <v>17</v>
      </c>
      <c r="B320" s="8" t="s">
        <v>1462</v>
      </c>
      <c r="C320" s="65">
        <v>8</v>
      </c>
      <c r="D320" s="18" t="s">
        <v>1461</v>
      </c>
      <c r="E320" s="8" t="s">
        <v>1216</v>
      </c>
      <c r="G320" s="8"/>
    </row>
    <row r="321" spans="1:7">
      <c r="A321" s="20">
        <v>18</v>
      </c>
      <c r="B321" s="8" t="s">
        <v>1095</v>
      </c>
      <c r="C321" s="65">
        <v>7</v>
      </c>
      <c r="D321" s="18" t="s">
        <v>1461</v>
      </c>
      <c r="E321" s="8" t="s">
        <v>1208</v>
      </c>
      <c r="F321" s="18"/>
    </row>
    <row r="322" spans="1:7">
      <c r="A322" s="20">
        <v>18</v>
      </c>
      <c r="B322" s="20" t="s">
        <v>1048</v>
      </c>
      <c r="C322" s="55">
        <v>7</v>
      </c>
      <c r="D322" s="18" t="s">
        <v>1047</v>
      </c>
      <c r="E322" s="2" t="s">
        <v>1233</v>
      </c>
      <c r="F322" s="18"/>
    </row>
    <row r="323" spans="1:7">
      <c r="A323" s="20">
        <v>20</v>
      </c>
      <c r="B323" s="20" t="s">
        <v>287</v>
      </c>
      <c r="C323" s="44">
        <v>6</v>
      </c>
      <c r="D323" t="s">
        <v>241</v>
      </c>
      <c r="E323" s="2" t="s">
        <v>1208</v>
      </c>
      <c r="F323" s="18"/>
    </row>
    <row r="324" spans="1:7" s="18" customFormat="1">
      <c r="A324" s="20">
        <v>21</v>
      </c>
      <c r="B324" s="20" t="s">
        <v>10</v>
      </c>
      <c r="C324" s="44">
        <v>5</v>
      </c>
      <c r="D324" s="18" t="s">
        <v>1047</v>
      </c>
      <c r="E324" s="2" t="s">
        <v>1208</v>
      </c>
    </row>
    <row r="325" spans="1:7">
      <c r="A325" s="20">
        <v>21</v>
      </c>
      <c r="B325" s="20" t="s">
        <v>617</v>
      </c>
      <c r="C325" s="44">
        <v>5</v>
      </c>
      <c r="D325" s="18" t="s">
        <v>621</v>
      </c>
      <c r="E325" s="2" t="s">
        <v>1208</v>
      </c>
    </row>
    <row r="326" spans="1:7">
      <c r="A326" s="20"/>
      <c r="B326" s="20"/>
      <c r="C326" s="44" t="s">
        <v>310</v>
      </c>
      <c r="E326" s="2"/>
    </row>
    <row r="327" spans="1:7">
      <c r="A327" s="20">
        <v>23</v>
      </c>
      <c r="B327" s="20" t="s">
        <v>169</v>
      </c>
      <c r="C327" s="44">
        <v>17</v>
      </c>
      <c r="D327" t="s">
        <v>314</v>
      </c>
      <c r="E327" s="2" t="s">
        <v>1233</v>
      </c>
    </row>
    <row r="328" spans="1:7" s="18" customFormat="1">
      <c r="A328" s="20">
        <v>24</v>
      </c>
      <c r="B328" s="20" t="s">
        <v>347</v>
      </c>
      <c r="C328" s="44">
        <v>16</v>
      </c>
      <c r="D328" s="18" t="s">
        <v>1047</v>
      </c>
      <c r="E328" s="2" t="s">
        <v>1208</v>
      </c>
    </row>
    <row r="329" spans="1:7">
      <c r="A329" s="20">
        <v>24</v>
      </c>
      <c r="B329" s="20" t="s">
        <v>213</v>
      </c>
      <c r="C329" s="44">
        <v>16</v>
      </c>
      <c r="D329" t="s">
        <v>241</v>
      </c>
      <c r="E329" s="2" t="s">
        <v>1233</v>
      </c>
    </row>
    <row r="330" spans="1:7">
      <c r="A330" s="20">
        <v>26</v>
      </c>
      <c r="B330" s="20" t="s">
        <v>613</v>
      </c>
      <c r="C330" s="44">
        <v>16</v>
      </c>
      <c r="D330" s="18" t="s">
        <v>621</v>
      </c>
      <c r="E330" s="2" t="s">
        <v>1208</v>
      </c>
    </row>
    <row r="331" spans="1:7">
      <c r="A331" s="20">
        <v>27</v>
      </c>
      <c r="B331" s="20" t="s">
        <v>616</v>
      </c>
      <c r="C331" s="44">
        <v>15</v>
      </c>
      <c r="D331" s="18" t="s">
        <v>621</v>
      </c>
      <c r="E331" s="2" t="s">
        <v>1208</v>
      </c>
      <c r="F331" s="18"/>
    </row>
    <row r="332" spans="1:7" s="18" customFormat="1">
      <c r="A332" s="20">
        <v>27</v>
      </c>
      <c r="B332" s="8" t="s">
        <v>1370</v>
      </c>
      <c r="C332" s="65">
        <v>15</v>
      </c>
      <c r="D332" s="18" t="s">
        <v>1461</v>
      </c>
      <c r="E332" s="8" t="s">
        <v>1371</v>
      </c>
      <c r="G332" s="8"/>
    </row>
    <row r="333" spans="1:7" s="18" customFormat="1">
      <c r="A333" s="20">
        <v>29</v>
      </c>
      <c r="B333" s="8" t="s">
        <v>1154</v>
      </c>
      <c r="C333" s="65">
        <v>12</v>
      </c>
      <c r="D333" s="18" t="s">
        <v>1461</v>
      </c>
      <c r="E333" s="8" t="s">
        <v>1238</v>
      </c>
      <c r="G333" s="8"/>
    </row>
    <row r="334" spans="1:7" s="18" customFormat="1">
      <c r="A334" s="20">
        <v>30</v>
      </c>
      <c r="B334" s="20" t="s">
        <v>17</v>
      </c>
      <c r="C334" s="44">
        <v>11</v>
      </c>
      <c r="D334" s="18" t="s">
        <v>621</v>
      </c>
      <c r="E334" s="2" t="s">
        <v>1208</v>
      </c>
      <c r="G334" s="8"/>
    </row>
    <row r="335" spans="1:7" s="18" customFormat="1">
      <c r="A335" s="20">
        <v>30</v>
      </c>
      <c r="B335" s="20" t="s">
        <v>618</v>
      </c>
      <c r="C335" s="44">
        <v>11</v>
      </c>
      <c r="D335" s="18" t="s">
        <v>621</v>
      </c>
      <c r="E335" s="2" t="s">
        <v>1208</v>
      </c>
      <c r="G335" s="8"/>
    </row>
    <row r="336" spans="1:7" s="18" customFormat="1">
      <c r="A336" s="20">
        <v>32</v>
      </c>
      <c r="B336" s="20" t="s">
        <v>148</v>
      </c>
      <c r="C336" s="44">
        <v>10</v>
      </c>
      <c r="D336" s="18" t="s">
        <v>241</v>
      </c>
      <c r="E336" s="2" t="s">
        <v>1208</v>
      </c>
      <c r="G336" s="8"/>
    </row>
    <row r="337" spans="1:8" s="18" customFormat="1">
      <c r="A337" s="20">
        <v>33</v>
      </c>
      <c r="B337" s="20" t="s">
        <v>13</v>
      </c>
      <c r="C337" s="44">
        <v>10</v>
      </c>
      <c r="D337" s="18" t="s">
        <v>621</v>
      </c>
      <c r="E337" s="2" t="s">
        <v>1208</v>
      </c>
      <c r="G337" s="8"/>
    </row>
    <row r="338" spans="1:8" s="18" customFormat="1">
      <c r="A338" s="20">
        <v>34</v>
      </c>
      <c r="B338" s="8" t="s">
        <v>12</v>
      </c>
      <c r="C338" s="65">
        <v>8</v>
      </c>
      <c r="D338" s="18" t="s">
        <v>1461</v>
      </c>
      <c r="E338" s="8" t="s">
        <v>1208</v>
      </c>
      <c r="G338" s="8"/>
    </row>
    <row r="339" spans="1:8">
      <c r="A339" s="20">
        <v>34</v>
      </c>
      <c r="B339" s="20" t="s">
        <v>612</v>
      </c>
      <c r="C339" s="44">
        <v>8</v>
      </c>
      <c r="D339" s="18" t="s">
        <v>621</v>
      </c>
      <c r="E339" s="2" t="s">
        <v>1208</v>
      </c>
      <c r="F339" s="18"/>
    </row>
    <row r="340" spans="1:8">
      <c r="A340" s="20">
        <v>36</v>
      </c>
      <c r="B340" s="20" t="s">
        <v>11</v>
      </c>
      <c r="C340" s="44">
        <v>7</v>
      </c>
      <c r="D340" s="18" t="s">
        <v>621</v>
      </c>
      <c r="E340" s="2" t="s">
        <v>1208</v>
      </c>
      <c r="F340" s="18"/>
    </row>
    <row r="341" spans="1:8">
      <c r="A341" s="20">
        <v>36</v>
      </c>
      <c r="B341" s="20" t="s">
        <v>289</v>
      </c>
      <c r="C341" s="44">
        <v>7</v>
      </c>
      <c r="D341" t="s">
        <v>241</v>
      </c>
      <c r="E341" s="2" t="s">
        <v>1208</v>
      </c>
      <c r="F341" s="18"/>
    </row>
    <row r="342" spans="1:8">
      <c r="A342" s="20">
        <v>38</v>
      </c>
      <c r="B342" s="20" t="s">
        <v>15</v>
      </c>
      <c r="C342" s="44">
        <v>5</v>
      </c>
      <c r="D342" s="18" t="s">
        <v>621</v>
      </c>
      <c r="E342" s="2" t="s">
        <v>1208</v>
      </c>
      <c r="F342" s="18"/>
    </row>
    <row r="343" spans="1:8">
      <c r="A343" s="20"/>
      <c r="B343" s="20"/>
      <c r="C343" s="44" t="s">
        <v>311</v>
      </c>
      <c r="E343" s="2"/>
    </row>
    <row r="344" spans="1:8">
      <c r="A344" s="20">
        <v>39</v>
      </c>
      <c r="B344" s="20" t="s">
        <v>507</v>
      </c>
      <c r="C344" s="44">
        <v>11</v>
      </c>
      <c r="D344" t="s">
        <v>241</v>
      </c>
      <c r="E344" s="2" t="s">
        <v>1208</v>
      </c>
    </row>
    <row r="345" spans="1:8" s="18" customFormat="1">
      <c r="A345" s="20">
        <v>39</v>
      </c>
      <c r="B345" s="20" t="s">
        <v>1049</v>
      </c>
      <c r="C345" s="44">
        <v>11</v>
      </c>
      <c r="D345" s="18" t="s">
        <v>1047</v>
      </c>
      <c r="E345" s="2" t="s">
        <v>1208</v>
      </c>
    </row>
    <row r="346" spans="1:8" s="18" customFormat="1">
      <c r="A346" s="20">
        <v>41</v>
      </c>
      <c r="B346" s="8" t="s">
        <v>998</v>
      </c>
      <c r="C346" s="65">
        <v>9</v>
      </c>
      <c r="D346" s="18" t="s">
        <v>1461</v>
      </c>
      <c r="E346" s="8" t="s">
        <v>1208</v>
      </c>
    </row>
    <row r="347" spans="1:8" s="18" customFormat="1">
      <c r="A347" s="20">
        <v>42</v>
      </c>
      <c r="B347" s="8" t="s">
        <v>597</v>
      </c>
      <c r="C347" s="65">
        <v>8</v>
      </c>
      <c r="D347" s="18" t="s">
        <v>1461</v>
      </c>
      <c r="E347" s="8" t="s">
        <v>1208</v>
      </c>
      <c r="F347" s="8"/>
      <c r="G347" s="65"/>
      <c r="H347" s="8"/>
    </row>
    <row r="348" spans="1:8" s="18" customFormat="1">
      <c r="A348" s="20">
        <v>42</v>
      </c>
      <c r="B348" s="20" t="s">
        <v>619</v>
      </c>
      <c r="C348" s="44">
        <v>8</v>
      </c>
      <c r="D348" s="18" t="s">
        <v>621</v>
      </c>
      <c r="E348" s="2" t="s">
        <v>1208</v>
      </c>
    </row>
    <row r="349" spans="1:8">
      <c r="A349" s="20">
        <v>44</v>
      </c>
      <c r="B349" s="20" t="s">
        <v>294</v>
      </c>
      <c r="C349" s="44">
        <v>7</v>
      </c>
      <c r="D349" s="18" t="s">
        <v>241</v>
      </c>
      <c r="E349" s="2" t="s">
        <v>1208</v>
      </c>
    </row>
    <row r="350" spans="1:8">
      <c r="A350" s="20">
        <v>44</v>
      </c>
      <c r="B350" s="20" t="s">
        <v>144</v>
      </c>
      <c r="C350" s="44">
        <v>7</v>
      </c>
      <c r="D350" t="s">
        <v>241</v>
      </c>
      <c r="E350" s="2" t="s">
        <v>1208</v>
      </c>
    </row>
    <row r="351" spans="1:8">
      <c r="A351" s="20">
        <v>44</v>
      </c>
      <c r="B351" s="20" t="s">
        <v>614</v>
      </c>
      <c r="C351" s="44">
        <v>7</v>
      </c>
      <c r="D351" t="s">
        <v>621</v>
      </c>
      <c r="E351" s="2" t="s">
        <v>1208</v>
      </c>
    </row>
    <row r="352" spans="1:8">
      <c r="A352" s="20">
        <v>47</v>
      </c>
      <c r="B352" s="8" t="s">
        <v>904</v>
      </c>
      <c r="C352" s="65">
        <v>5</v>
      </c>
      <c r="D352" s="18" t="s">
        <v>1461</v>
      </c>
      <c r="E352" s="8" t="s">
        <v>1221</v>
      </c>
    </row>
    <row r="353" spans="1:7">
      <c r="A353" s="20"/>
      <c r="B353" s="20"/>
      <c r="C353" s="44" t="s">
        <v>312</v>
      </c>
      <c r="E353" s="2"/>
    </row>
    <row r="354" spans="1:7">
      <c r="A354" s="20">
        <v>48</v>
      </c>
      <c r="B354" s="20" t="s">
        <v>249</v>
      </c>
      <c r="C354" s="44">
        <v>19</v>
      </c>
      <c r="D354" t="s">
        <v>241</v>
      </c>
      <c r="E354" s="2" t="s">
        <v>1208</v>
      </c>
    </row>
    <row r="355" spans="1:7">
      <c r="A355" s="20">
        <v>49</v>
      </c>
      <c r="B355" s="20" t="s">
        <v>250</v>
      </c>
      <c r="C355" s="44">
        <v>19</v>
      </c>
      <c r="D355" t="s">
        <v>241</v>
      </c>
      <c r="E355" s="2" t="s">
        <v>1208</v>
      </c>
    </row>
    <row r="356" spans="1:7">
      <c r="A356" s="20">
        <v>50</v>
      </c>
      <c r="B356" s="20" t="s">
        <v>230</v>
      </c>
      <c r="C356" s="44">
        <v>18</v>
      </c>
      <c r="D356" t="s">
        <v>241</v>
      </c>
      <c r="E356" s="2" t="s">
        <v>1233</v>
      </c>
      <c r="F356" s="18"/>
    </row>
    <row r="357" spans="1:7">
      <c r="A357" s="20">
        <v>51</v>
      </c>
      <c r="B357" s="20" t="s">
        <v>615</v>
      </c>
      <c r="C357" s="44">
        <v>17</v>
      </c>
      <c r="D357" s="18" t="s">
        <v>621</v>
      </c>
      <c r="E357" s="2" t="s">
        <v>1208</v>
      </c>
      <c r="F357" s="18"/>
    </row>
    <row r="358" spans="1:7" s="18" customFormat="1">
      <c r="A358" s="20">
        <v>52</v>
      </c>
      <c r="B358" s="20" t="s">
        <v>247</v>
      </c>
      <c r="C358" s="44">
        <v>11</v>
      </c>
      <c r="D358" s="18" t="s">
        <v>1047</v>
      </c>
      <c r="E358" s="2" t="s">
        <v>1208</v>
      </c>
      <c r="G358" s="8"/>
    </row>
    <row r="359" spans="1:7">
      <c r="A359" s="20"/>
      <c r="B359" s="20"/>
      <c r="C359" s="44" t="s">
        <v>313</v>
      </c>
      <c r="E359" s="2"/>
      <c r="F359" s="18"/>
    </row>
    <row r="360" spans="1:7">
      <c r="A360" s="20">
        <v>53</v>
      </c>
      <c r="B360" s="20" t="s">
        <v>315</v>
      </c>
      <c r="C360" s="44">
        <v>17</v>
      </c>
      <c r="D360" t="s">
        <v>241</v>
      </c>
      <c r="E360" s="2" t="s">
        <v>1208</v>
      </c>
      <c r="F360" s="18"/>
    </row>
    <row r="361" spans="1:7">
      <c r="A361" s="20">
        <v>54</v>
      </c>
      <c r="B361" s="20" t="s">
        <v>536</v>
      </c>
      <c r="C361" s="44">
        <v>10</v>
      </c>
      <c r="D361" s="18" t="s">
        <v>621</v>
      </c>
      <c r="E361" s="2" t="s">
        <v>1208</v>
      </c>
      <c r="F361" s="18"/>
    </row>
    <row r="362" spans="1:7">
      <c r="A362" s="20"/>
      <c r="B362" s="20"/>
      <c r="C362" s="44" t="s">
        <v>298</v>
      </c>
      <c r="E362" s="2"/>
    </row>
    <row r="363" spans="1:7">
      <c r="A363" s="20">
        <v>55</v>
      </c>
      <c r="B363" s="20" t="s">
        <v>296</v>
      </c>
      <c r="C363" s="44">
        <v>31</v>
      </c>
      <c r="D363" t="s">
        <v>241</v>
      </c>
      <c r="E363" s="2" t="s">
        <v>1208</v>
      </c>
    </row>
    <row r="364" spans="1:7">
      <c r="A364" s="20"/>
      <c r="B364" s="20" t="s">
        <v>475</v>
      </c>
      <c r="C364" s="44"/>
      <c r="E364" s="2"/>
    </row>
    <row r="365" spans="1:7">
      <c r="A365" s="20" t="s">
        <v>18</v>
      </c>
      <c r="B365" s="20"/>
      <c r="C365" s="44" t="s">
        <v>309</v>
      </c>
      <c r="E365" s="2"/>
    </row>
    <row r="366" spans="1:7">
      <c r="A366" s="20">
        <v>1</v>
      </c>
      <c r="B366" s="5" t="s">
        <v>20</v>
      </c>
      <c r="C366" s="26">
        <v>6</v>
      </c>
      <c r="D366" s="8" t="s">
        <v>1047</v>
      </c>
      <c r="E366" s="11" t="s">
        <v>1233</v>
      </c>
      <c r="F366" s="18"/>
      <c r="G366" s="78"/>
    </row>
    <row r="367" spans="1:7">
      <c r="A367" s="20"/>
      <c r="B367" s="5"/>
      <c r="C367" s="26" t="s">
        <v>311</v>
      </c>
      <c r="D367" s="8"/>
      <c r="E367" s="11"/>
      <c r="F367" s="18"/>
    </row>
    <row r="368" spans="1:7" s="18" customFormat="1">
      <c r="A368" s="20">
        <v>2</v>
      </c>
      <c r="B368" s="8" t="s">
        <v>1055</v>
      </c>
      <c r="C368" s="65">
        <v>8</v>
      </c>
      <c r="D368" s="8" t="s">
        <v>1461</v>
      </c>
      <c r="E368" s="8" t="s">
        <v>1216</v>
      </c>
      <c r="G368" s="78"/>
    </row>
    <row r="369" spans="1:7">
      <c r="A369" s="20">
        <v>3</v>
      </c>
      <c r="B369" s="5" t="s">
        <v>192</v>
      </c>
      <c r="C369" s="26">
        <v>7</v>
      </c>
      <c r="D369" s="8" t="s">
        <v>316</v>
      </c>
      <c r="E369" s="11" t="s">
        <v>1233</v>
      </c>
    </row>
    <row r="370" spans="1:7">
      <c r="A370" s="20"/>
      <c r="B370" s="5"/>
      <c r="C370" s="26" t="s">
        <v>312</v>
      </c>
      <c r="D370" s="8"/>
      <c r="E370" s="11"/>
    </row>
    <row r="371" spans="1:7" s="18" customFormat="1">
      <c r="A371" s="20">
        <v>4</v>
      </c>
      <c r="B371" s="8" t="s">
        <v>1094</v>
      </c>
      <c r="C371" s="65">
        <v>23</v>
      </c>
      <c r="D371" s="8" t="s">
        <v>1461</v>
      </c>
      <c r="E371" s="8" t="s">
        <v>1208</v>
      </c>
      <c r="G371" s="78"/>
    </row>
    <row r="372" spans="1:7">
      <c r="A372" s="20">
        <v>5</v>
      </c>
      <c r="B372" s="5" t="s">
        <v>22</v>
      </c>
      <c r="C372" s="26">
        <v>14</v>
      </c>
      <c r="D372" s="8" t="s">
        <v>621</v>
      </c>
      <c r="E372" s="11" t="s">
        <v>1208</v>
      </c>
      <c r="F372" s="18"/>
      <c r="G372" s="78"/>
    </row>
    <row r="373" spans="1:7">
      <c r="A373" s="20">
        <v>6</v>
      </c>
      <c r="B373" s="5" t="s">
        <v>193</v>
      </c>
      <c r="C373" s="26">
        <v>12</v>
      </c>
      <c r="D373" s="8" t="s">
        <v>163</v>
      </c>
      <c r="E373" s="11" t="s">
        <v>1208</v>
      </c>
      <c r="F373" s="18"/>
    </row>
    <row r="374" spans="1:7" s="18" customFormat="1">
      <c r="A374" s="20">
        <v>7</v>
      </c>
      <c r="B374" s="8" t="s">
        <v>1425</v>
      </c>
      <c r="C374" s="65">
        <v>8</v>
      </c>
      <c r="D374" s="8" t="s">
        <v>1461</v>
      </c>
      <c r="E374" s="8" t="s">
        <v>1238</v>
      </c>
      <c r="G374" s="8"/>
    </row>
    <row r="375" spans="1:7">
      <c r="A375" s="20">
        <v>8</v>
      </c>
      <c r="B375" s="5" t="s">
        <v>35</v>
      </c>
      <c r="C375" s="26">
        <v>5</v>
      </c>
      <c r="D375" s="8" t="s">
        <v>621</v>
      </c>
      <c r="E375" s="11" t="s">
        <v>1208</v>
      </c>
      <c r="F375" s="18"/>
    </row>
    <row r="376" spans="1:7">
      <c r="A376" s="20"/>
      <c r="B376" s="5"/>
      <c r="C376" s="26" t="s">
        <v>313</v>
      </c>
      <c r="D376" s="8"/>
      <c r="E376" s="11"/>
      <c r="F376" s="18"/>
    </row>
    <row r="377" spans="1:7" s="18" customFormat="1">
      <c r="A377" s="20">
        <v>9</v>
      </c>
      <c r="B377" s="8" t="s">
        <v>1460</v>
      </c>
      <c r="C377" s="65">
        <v>19</v>
      </c>
      <c r="D377" s="8" t="s">
        <v>1461</v>
      </c>
      <c r="E377" s="8" t="s">
        <v>1208</v>
      </c>
      <c r="G377" s="78"/>
    </row>
    <row r="378" spans="1:7">
      <c r="A378" s="20">
        <v>10</v>
      </c>
      <c r="B378" s="5" t="s">
        <v>21</v>
      </c>
      <c r="C378" s="26">
        <v>18</v>
      </c>
      <c r="D378" s="8" t="s">
        <v>241</v>
      </c>
      <c r="E378" s="8" t="s">
        <v>1208</v>
      </c>
      <c r="F378" s="18"/>
    </row>
    <row r="379" spans="1:7">
      <c r="A379" s="20">
        <v>10</v>
      </c>
      <c r="B379" s="5" t="s">
        <v>23</v>
      </c>
      <c r="C379" s="26">
        <v>18</v>
      </c>
      <c r="D379" s="8" t="s">
        <v>621</v>
      </c>
      <c r="E379" s="8" t="s">
        <v>1208</v>
      </c>
    </row>
    <row r="380" spans="1:7">
      <c r="A380" s="20">
        <v>12</v>
      </c>
      <c r="B380" s="5" t="s">
        <v>244</v>
      </c>
      <c r="C380" s="26">
        <v>13</v>
      </c>
      <c r="D380" s="8" t="s">
        <v>241</v>
      </c>
      <c r="E380" s="8" t="s">
        <v>1208</v>
      </c>
    </row>
    <row r="381" spans="1:7">
      <c r="A381" s="20">
        <v>13</v>
      </c>
      <c r="B381" s="5" t="s">
        <v>609</v>
      </c>
      <c r="C381" s="26">
        <v>12</v>
      </c>
      <c r="D381" s="8" t="s">
        <v>621</v>
      </c>
      <c r="E381" s="8" t="s">
        <v>1208</v>
      </c>
    </row>
    <row r="382" spans="1:7">
      <c r="A382" s="20">
        <v>14</v>
      </c>
      <c r="B382" s="5" t="s">
        <v>611</v>
      </c>
      <c r="C382" s="26">
        <v>11</v>
      </c>
      <c r="D382" s="8" t="s">
        <v>621</v>
      </c>
      <c r="E382" s="8" t="s">
        <v>1208</v>
      </c>
    </row>
    <row r="383" spans="1:7" s="18" customFormat="1">
      <c r="A383" s="20">
        <v>15</v>
      </c>
      <c r="B383" s="5" t="s">
        <v>1018</v>
      </c>
      <c r="C383" s="26">
        <v>9</v>
      </c>
      <c r="D383" s="8" t="s">
        <v>1047</v>
      </c>
      <c r="E383" s="8" t="s">
        <v>1208</v>
      </c>
      <c r="G383" s="8"/>
    </row>
    <row r="384" spans="1:7" s="18" customFormat="1">
      <c r="A384" s="20">
        <v>16</v>
      </c>
      <c r="B384" s="8" t="s">
        <v>1373</v>
      </c>
      <c r="C384" s="65">
        <v>8</v>
      </c>
      <c r="D384" s="8" t="s">
        <v>1461</v>
      </c>
      <c r="E384" s="8" t="s">
        <v>1208</v>
      </c>
      <c r="G384" s="8"/>
    </row>
    <row r="385" spans="1:7">
      <c r="A385" s="20">
        <v>17</v>
      </c>
      <c r="B385" s="5" t="s">
        <v>271</v>
      </c>
      <c r="C385" s="26">
        <v>5</v>
      </c>
      <c r="D385" s="8" t="s">
        <v>241</v>
      </c>
      <c r="E385" s="11" t="s">
        <v>1233</v>
      </c>
    </row>
    <row r="386" spans="1:7">
      <c r="A386" s="20"/>
      <c r="B386" s="5"/>
      <c r="C386" s="26" t="s">
        <v>298</v>
      </c>
      <c r="D386" s="8"/>
      <c r="E386" s="11"/>
    </row>
    <row r="387" spans="1:7">
      <c r="A387" s="20">
        <v>18</v>
      </c>
      <c r="B387" s="5" t="s">
        <v>610</v>
      </c>
      <c r="C387" s="26">
        <v>24</v>
      </c>
      <c r="D387" s="8" t="s">
        <v>621</v>
      </c>
      <c r="E387" s="11" t="s">
        <v>1208</v>
      </c>
      <c r="F387" s="18"/>
    </row>
    <row r="388" spans="1:7" s="18" customFormat="1">
      <c r="A388" s="20">
        <v>19</v>
      </c>
      <c r="B388" s="8" t="s">
        <v>1456</v>
      </c>
      <c r="C388" s="65">
        <v>12</v>
      </c>
      <c r="D388" s="8" t="s">
        <v>1461</v>
      </c>
      <c r="E388" s="8" t="s">
        <v>1238</v>
      </c>
      <c r="G388" s="8"/>
    </row>
    <row r="389" spans="1:7">
      <c r="A389" s="20"/>
      <c r="B389" s="5"/>
      <c r="C389" s="26" t="s">
        <v>622</v>
      </c>
      <c r="D389" s="8"/>
      <c r="E389" s="11"/>
    </row>
    <row r="390" spans="1:7">
      <c r="A390" s="20">
        <v>20</v>
      </c>
      <c r="B390" s="5" t="s">
        <v>620</v>
      </c>
      <c r="C390" s="26">
        <v>24</v>
      </c>
      <c r="D390" s="8" t="s">
        <v>621</v>
      </c>
      <c r="E390" s="11" t="s">
        <v>1208</v>
      </c>
    </row>
    <row r="391" spans="1:7">
      <c r="A391" s="20"/>
      <c r="B391" s="20" t="s">
        <v>475</v>
      </c>
      <c r="C391" s="44"/>
      <c r="E391" s="2"/>
    </row>
  </sheetData>
  <sortState ref="B336:E344">
    <sortCondition descending="1" ref="C336:C344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4"/>
  <sheetViews>
    <sheetView topLeftCell="A385" workbookViewId="0">
      <selection activeCell="H399" sqref="H399"/>
    </sheetView>
  </sheetViews>
  <sheetFormatPr baseColWidth="10" defaultRowHeight="15"/>
  <cols>
    <col min="1" max="1" width="4.140625" customWidth="1"/>
    <col min="2" max="2" width="26.42578125" customWidth="1"/>
    <col min="3" max="3" width="11.42578125" style="19"/>
    <col min="4" max="4" width="31.85546875" customWidth="1"/>
    <col min="5" max="5" width="11.42578125" style="19"/>
    <col min="10" max="10" width="25" customWidth="1"/>
    <col min="13" max="13" width="11.42578125" style="19"/>
  </cols>
  <sheetData>
    <row r="1" spans="1:13">
      <c r="A1" s="20"/>
      <c r="B1" s="42" t="s">
        <v>638</v>
      </c>
      <c r="C1" s="44"/>
    </row>
    <row r="2" spans="1:13">
      <c r="A2" s="20"/>
      <c r="B2" s="20"/>
      <c r="C2" s="44"/>
    </row>
    <row r="3" spans="1:13">
      <c r="A3" s="20"/>
      <c r="B3" s="20" t="s">
        <v>648</v>
      </c>
      <c r="C3" s="44"/>
      <c r="D3" t="s">
        <v>544</v>
      </c>
    </row>
    <row r="4" spans="1:13">
      <c r="A4" s="20" t="s">
        <v>31</v>
      </c>
      <c r="B4" s="20"/>
      <c r="C4" s="44"/>
      <c r="D4" s="1" t="s">
        <v>150</v>
      </c>
      <c r="E4" s="88">
        <f>SUM(C5:C31)/27</f>
        <v>111.91296296296298</v>
      </c>
      <c r="F4" t="s">
        <v>151</v>
      </c>
    </row>
    <row r="5" spans="1:13" s="18" customFormat="1">
      <c r="A5" s="20">
        <v>1</v>
      </c>
      <c r="B5" s="20" t="s">
        <v>33</v>
      </c>
      <c r="C5" s="19">
        <v>174.2</v>
      </c>
      <c r="D5" s="18" t="s">
        <v>1523</v>
      </c>
      <c r="E5" s="19" t="s">
        <v>1208</v>
      </c>
      <c r="M5" s="19"/>
    </row>
    <row r="6" spans="1:13" s="18" customFormat="1">
      <c r="A6" s="20">
        <v>2</v>
      </c>
      <c r="B6" s="18" t="s">
        <v>905</v>
      </c>
      <c r="C6" s="44">
        <v>160.25</v>
      </c>
      <c r="D6" s="20" t="s">
        <v>1069</v>
      </c>
      <c r="E6" s="88" t="s">
        <v>1206</v>
      </c>
      <c r="M6" s="19"/>
    </row>
    <row r="7" spans="1:13" s="18" customFormat="1">
      <c r="A7" s="20">
        <v>3</v>
      </c>
      <c r="B7" t="s">
        <v>1070</v>
      </c>
      <c r="C7" s="44">
        <v>156.6</v>
      </c>
      <c r="D7" s="20" t="s">
        <v>1069</v>
      </c>
      <c r="E7" s="88" t="s">
        <v>1206</v>
      </c>
      <c r="M7" s="19"/>
    </row>
    <row r="8" spans="1:13" s="18" customFormat="1">
      <c r="A8" s="20">
        <v>4</v>
      </c>
      <c r="B8" t="s">
        <v>907</v>
      </c>
      <c r="C8" s="44">
        <v>156.5</v>
      </c>
      <c r="D8" s="20" t="s">
        <v>1069</v>
      </c>
      <c r="E8" s="88" t="s">
        <v>1238</v>
      </c>
      <c r="M8" s="19"/>
    </row>
    <row r="9" spans="1:13" s="18" customFormat="1">
      <c r="A9" s="20">
        <v>5</v>
      </c>
      <c r="B9" t="s">
        <v>1071</v>
      </c>
      <c r="C9" s="44">
        <v>143.1</v>
      </c>
      <c r="D9" s="20" t="s">
        <v>1069</v>
      </c>
      <c r="E9" s="88" t="s">
        <v>1213</v>
      </c>
      <c r="M9" s="19"/>
    </row>
    <row r="10" spans="1:13" s="18" customFormat="1">
      <c r="A10" s="20">
        <v>6</v>
      </c>
      <c r="B10" s="18" t="s">
        <v>1072</v>
      </c>
      <c r="C10" s="44">
        <v>135.30000000000001</v>
      </c>
      <c r="D10" s="20" t="s">
        <v>1069</v>
      </c>
      <c r="E10" s="88" t="s">
        <v>1238</v>
      </c>
      <c r="M10" s="19"/>
    </row>
    <row r="11" spans="1:13" s="18" customFormat="1">
      <c r="A11" s="20">
        <v>7</v>
      </c>
      <c r="B11" t="s">
        <v>1073</v>
      </c>
      <c r="C11" s="55">
        <v>135.1</v>
      </c>
      <c r="D11" s="20" t="s">
        <v>1069</v>
      </c>
      <c r="E11" s="88" t="s">
        <v>1238</v>
      </c>
      <c r="M11" s="19"/>
    </row>
    <row r="12" spans="1:13" s="18" customFormat="1">
      <c r="A12" s="20">
        <v>8</v>
      </c>
      <c r="B12" t="s">
        <v>1074</v>
      </c>
      <c r="C12" s="55">
        <v>135.01</v>
      </c>
      <c r="D12" s="20" t="s">
        <v>1069</v>
      </c>
      <c r="E12" s="88" t="s">
        <v>1238</v>
      </c>
      <c r="M12" s="19"/>
    </row>
    <row r="13" spans="1:13" s="18" customFormat="1">
      <c r="A13" s="20">
        <v>9</v>
      </c>
      <c r="B13" t="s">
        <v>1075</v>
      </c>
      <c r="C13" s="55">
        <v>133.1</v>
      </c>
      <c r="D13" s="20" t="s">
        <v>1069</v>
      </c>
      <c r="E13" s="88" t="s">
        <v>1563</v>
      </c>
      <c r="M13" s="19"/>
    </row>
    <row r="14" spans="1:13" s="18" customFormat="1">
      <c r="A14" s="20">
        <v>10</v>
      </c>
      <c r="B14" t="s">
        <v>347</v>
      </c>
      <c r="C14" s="55">
        <v>124.15</v>
      </c>
      <c r="D14" s="20" t="s">
        <v>1069</v>
      </c>
      <c r="E14" s="88" t="s">
        <v>1208</v>
      </c>
      <c r="M14" s="19"/>
    </row>
    <row r="15" spans="1:13">
      <c r="A15" s="20">
        <v>11</v>
      </c>
      <c r="B15" s="25" t="s">
        <v>4</v>
      </c>
      <c r="C15" s="30">
        <v>121.1</v>
      </c>
      <c r="D15" s="18" t="s">
        <v>835</v>
      </c>
      <c r="E15" s="19" t="s">
        <v>1233</v>
      </c>
    </row>
    <row r="16" spans="1:13">
      <c r="A16" s="20">
        <v>12</v>
      </c>
      <c r="B16" s="20" t="s">
        <v>232</v>
      </c>
      <c r="C16" s="44">
        <v>111.2</v>
      </c>
      <c r="D16" t="s">
        <v>272</v>
      </c>
      <c r="E16" s="88" t="s">
        <v>1233</v>
      </c>
    </row>
    <row r="17" spans="1:13">
      <c r="A17" s="20">
        <v>13</v>
      </c>
      <c r="B17" s="25" t="s">
        <v>289</v>
      </c>
      <c r="C17" s="30">
        <v>111.1</v>
      </c>
      <c r="D17" s="18" t="s">
        <v>835</v>
      </c>
      <c r="E17" s="88" t="s">
        <v>1208</v>
      </c>
      <c r="F17" s="18"/>
    </row>
    <row r="18" spans="1:13" s="18" customFormat="1">
      <c r="A18" s="20">
        <v>14</v>
      </c>
      <c r="B18" t="s">
        <v>1024</v>
      </c>
      <c r="C18" s="55">
        <v>105.14</v>
      </c>
      <c r="D18" s="20" t="s">
        <v>1069</v>
      </c>
      <c r="E18" s="88" t="s">
        <v>1371</v>
      </c>
      <c r="M18" s="19"/>
    </row>
    <row r="19" spans="1:13">
      <c r="A19" s="20">
        <v>15</v>
      </c>
      <c r="B19" s="20" t="s">
        <v>124</v>
      </c>
      <c r="C19" s="44">
        <v>100.4</v>
      </c>
      <c r="D19" t="s">
        <v>272</v>
      </c>
      <c r="E19" s="88" t="s">
        <v>1233</v>
      </c>
    </row>
    <row r="20" spans="1:13">
      <c r="A20" s="20">
        <v>15</v>
      </c>
      <c r="B20" s="20" t="s">
        <v>273</v>
      </c>
      <c r="C20" s="44">
        <v>100.4</v>
      </c>
      <c r="D20" t="s">
        <v>272</v>
      </c>
      <c r="E20" s="88" t="s">
        <v>1233</v>
      </c>
    </row>
    <row r="21" spans="1:13" s="18" customFormat="1">
      <c r="A21" s="20">
        <v>17</v>
      </c>
      <c r="B21" t="s">
        <v>901</v>
      </c>
      <c r="C21" s="55">
        <v>100.6</v>
      </c>
      <c r="D21" s="20" t="s">
        <v>1069</v>
      </c>
      <c r="E21" s="88" t="s">
        <v>1238</v>
      </c>
      <c r="M21" s="19"/>
    </row>
    <row r="22" spans="1:13">
      <c r="A22" s="20">
        <v>18</v>
      </c>
      <c r="B22" s="20" t="s">
        <v>274</v>
      </c>
      <c r="C22" s="44">
        <v>90.4</v>
      </c>
      <c r="D22" t="s">
        <v>272</v>
      </c>
      <c r="E22" s="88" t="s">
        <v>1233</v>
      </c>
    </row>
    <row r="23" spans="1:13" s="18" customFormat="1">
      <c r="A23" s="20">
        <v>18.816993464052199</v>
      </c>
      <c r="B23" s="18" t="s">
        <v>286</v>
      </c>
      <c r="C23" s="19">
        <v>90.35</v>
      </c>
      <c r="D23" s="20" t="s">
        <v>1374</v>
      </c>
      <c r="E23" s="88" t="s">
        <v>1208</v>
      </c>
      <c r="M23" s="19"/>
    </row>
    <row r="24" spans="1:13">
      <c r="A24" s="20">
        <v>19.8035775713794</v>
      </c>
      <c r="B24" s="25" t="s">
        <v>832</v>
      </c>
      <c r="C24" s="30">
        <v>90.05</v>
      </c>
      <c r="D24" s="18" t="s">
        <v>835</v>
      </c>
      <c r="E24" s="88" t="s">
        <v>1233</v>
      </c>
      <c r="F24" s="18"/>
    </row>
    <row r="25" spans="1:13">
      <c r="A25" s="20">
        <v>20</v>
      </c>
      <c r="B25" s="25" t="s">
        <v>230</v>
      </c>
      <c r="C25" s="30">
        <v>90.05</v>
      </c>
      <c r="D25" s="18" t="s">
        <v>835</v>
      </c>
      <c r="E25" s="88" t="s">
        <v>1233</v>
      </c>
      <c r="F25" s="18"/>
    </row>
    <row r="26" spans="1:13">
      <c r="A26" s="20">
        <v>20</v>
      </c>
      <c r="B26" s="25" t="s">
        <v>833</v>
      </c>
      <c r="C26" s="30">
        <v>90.05</v>
      </c>
      <c r="D26" s="18" t="s">
        <v>835</v>
      </c>
      <c r="E26" s="88" t="s">
        <v>1233</v>
      </c>
      <c r="F26" s="18"/>
    </row>
    <row r="27" spans="1:13">
      <c r="A27" s="20">
        <v>22.763329893360801</v>
      </c>
      <c r="B27" s="25" t="s">
        <v>249</v>
      </c>
      <c r="C27" s="30">
        <v>83.05</v>
      </c>
      <c r="D27" s="18" t="s">
        <v>835</v>
      </c>
      <c r="E27" s="88" t="s">
        <v>1208</v>
      </c>
      <c r="F27" s="18"/>
    </row>
    <row r="28" spans="1:13">
      <c r="A28" s="20">
        <v>23.749914000688001</v>
      </c>
      <c r="B28" s="20" t="s">
        <v>231</v>
      </c>
      <c r="C28" s="44">
        <v>80.849999999999994</v>
      </c>
      <c r="D28" t="s">
        <v>272</v>
      </c>
      <c r="E28" s="88" t="s">
        <v>1233</v>
      </c>
    </row>
    <row r="29" spans="1:13">
      <c r="A29" s="20">
        <v>24</v>
      </c>
      <c r="B29" s="20" t="s">
        <v>252</v>
      </c>
      <c r="C29" s="44">
        <v>80.849999999999994</v>
      </c>
      <c r="D29" t="s">
        <v>272</v>
      </c>
      <c r="E29" s="88" t="s">
        <v>1233</v>
      </c>
    </row>
    <row r="30" spans="1:13" s="18" customFormat="1">
      <c r="A30" s="20">
        <v>25.723082215342199</v>
      </c>
      <c r="B30" s="18" t="s">
        <v>614</v>
      </c>
      <c r="C30" s="19">
        <v>80.45</v>
      </c>
      <c r="D30" s="20" t="s">
        <v>1374</v>
      </c>
      <c r="E30" s="88" t="s">
        <v>1208</v>
      </c>
      <c r="M30" s="19"/>
    </row>
    <row r="31" spans="1:13" s="18" customFormat="1">
      <c r="A31" s="20">
        <v>26.709666322669399</v>
      </c>
      <c r="B31" t="s">
        <v>822</v>
      </c>
      <c r="C31" s="44">
        <v>42.3</v>
      </c>
      <c r="D31" s="20" t="s">
        <v>1069</v>
      </c>
      <c r="E31" s="88" t="s">
        <v>1208</v>
      </c>
      <c r="M31" s="19"/>
    </row>
    <row r="32" spans="1:13">
      <c r="A32" s="20"/>
      <c r="B32" s="20" t="s">
        <v>475</v>
      </c>
      <c r="C32" s="44"/>
      <c r="E32" s="88"/>
    </row>
    <row r="33" spans="1:13">
      <c r="A33" s="20" t="s">
        <v>18</v>
      </c>
      <c r="B33" s="20"/>
      <c r="C33" s="44"/>
      <c r="D33" s="1" t="s">
        <v>150</v>
      </c>
      <c r="E33" s="88">
        <f>SUM(C34:C44)/11</f>
        <v>69.175454545454528</v>
      </c>
      <c r="F33" t="s">
        <v>151</v>
      </c>
    </row>
    <row r="34" spans="1:13">
      <c r="A34" s="20">
        <v>1</v>
      </c>
      <c r="B34" s="18" t="s">
        <v>167</v>
      </c>
      <c r="C34" s="19">
        <v>102</v>
      </c>
      <c r="D34" s="18" t="s">
        <v>1523</v>
      </c>
      <c r="E34" s="19" t="s">
        <v>1233</v>
      </c>
    </row>
    <row r="35" spans="1:13" s="18" customFormat="1">
      <c r="A35" s="20">
        <v>2</v>
      </c>
      <c r="B35" t="s">
        <v>1076</v>
      </c>
      <c r="C35" s="30">
        <v>90.25</v>
      </c>
      <c r="D35" s="20" t="s">
        <v>1069</v>
      </c>
      <c r="E35" s="19" t="s">
        <v>1238</v>
      </c>
      <c r="M35" s="19"/>
    </row>
    <row r="36" spans="1:13" s="18" customFormat="1">
      <c r="A36" s="20">
        <v>3</v>
      </c>
      <c r="B36" t="s">
        <v>1077</v>
      </c>
      <c r="C36" s="30">
        <v>85.9</v>
      </c>
      <c r="D36" s="20" t="s">
        <v>1069</v>
      </c>
      <c r="E36" s="19" t="s">
        <v>1238</v>
      </c>
      <c r="M36" s="19"/>
    </row>
    <row r="37" spans="1:13" s="18" customFormat="1">
      <c r="A37" s="20">
        <v>4</v>
      </c>
      <c r="B37" t="s">
        <v>1078</v>
      </c>
      <c r="C37" s="30">
        <v>84.05</v>
      </c>
      <c r="D37" s="20" t="s">
        <v>1069</v>
      </c>
      <c r="E37" s="19" t="s">
        <v>1238</v>
      </c>
      <c r="M37" s="19"/>
    </row>
    <row r="38" spans="1:13" s="18" customFormat="1">
      <c r="A38" s="20">
        <v>5</v>
      </c>
      <c r="B38" t="s">
        <v>193</v>
      </c>
      <c r="C38" s="43">
        <v>75.150000000000006</v>
      </c>
      <c r="D38" s="20" t="s">
        <v>1069</v>
      </c>
      <c r="E38" s="19" t="s">
        <v>1208</v>
      </c>
      <c r="M38" s="19"/>
    </row>
    <row r="39" spans="1:13">
      <c r="A39" s="20">
        <v>6</v>
      </c>
      <c r="B39" s="25" t="s">
        <v>521</v>
      </c>
      <c r="C39" s="30">
        <v>70.55</v>
      </c>
      <c r="D39" s="18" t="s">
        <v>835</v>
      </c>
      <c r="E39" s="19" t="s">
        <v>1233</v>
      </c>
      <c r="F39" s="18"/>
    </row>
    <row r="40" spans="1:13" s="18" customFormat="1">
      <c r="A40" s="20">
        <v>7</v>
      </c>
      <c r="B40" t="s">
        <v>1079</v>
      </c>
      <c r="C40" s="43">
        <v>60.1</v>
      </c>
      <c r="D40" s="20" t="s">
        <v>1069</v>
      </c>
      <c r="E40" s="19" t="s">
        <v>1238</v>
      </c>
      <c r="M40" s="19"/>
    </row>
    <row r="41" spans="1:13" s="18" customFormat="1">
      <c r="A41" s="20">
        <v>8</v>
      </c>
      <c r="B41" s="18" t="s">
        <v>1373</v>
      </c>
      <c r="C41" s="19">
        <v>57.78</v>
      </c>
      <c r="D41" s="20" t="s">
        <v>1374</v>
      </c>
      <c r="E41" s="19" t="s">
        <v>1208</v>
      </c>
      <c r="M41" s="19"/>
    </row>
    <row r="42" spans="1:13">
      <c r="A42" s="20">
        <v>9</v>
      </c>
      <c r="B42" s="25" t="s">
        <v>836</v>
      </c>
      <c r="C42" s="30">
        <v>57.55</v>
      </c>
      <c r="D42" s="18" t="s">
        <v>835</v>
      </c>
      <c r="E42" s="19" t="s">
        <v>1208</v>
      </c>
      <c r="F42" s="18"/>
    </row>
    <row r="43" spans="1:13">
      <c r="A43" s="20">
        <v>10</v>
      </c>
      <c r="B43" s="25" t="s">
        <v>271</v>
      </c>
      <c r="C43" s="30">
        <v>50.05</v>
      </c>
      <c r="D43" s="18" t="s">
        <v>835</v>
      </c>
      <c r="E43" s="19" t="s">
        <v>1233</v>
      </c>
      <c r="F43" s="18"/>
    </row>
    <row r="44" spans="1:13">
      <c r="A44" s="20">
        <v>11</v>
      </c>
      <c r="B44" s="25" t="s">
        <v>837</v>
      </c>
      <c r="C44" s="30">
        <v>27.55</v>
      </c>
      <c r="D44" s="18" t="s">
        <v>835</v>
      </c>
      <c r="E44" s="19" t="s">
        <v>1233</v>
      </c>
      <c r="F44" s="18"/>
    </row>
    <row r="45" spans="1:13">
      <c r="A45" s="20"/>
      <c r="B45" s="20" t="s">
        <v>475</v>
      </c>
      <c r="C45" s="44"/>
      <c r="E45" s="88"/>
    </row>
    <row r="46" spans="1:13">
      <c r="A46" s="20"/>
      <c r="B46" s="20" t="s">
        <v>667</v>
      </c>
      <c r="C46" s="44"/>
    </row>
    <row r="47" spans="1:13">
      <c r="A47" s="20" t="s">
        <v>0</v>
      </c>
      <c r="B47" s="20"/>
      <c r="C47" s="44" t="s">
        <v>282</v>
      </c>
      <c r="D47" s="5" t="s">
        <v>1008</v>
      </c>
      <c r="E47" s="89">
        <f>SUM(C48:C52)/5</f>
        <v>13.2</v>
      </c>
      <c r="F47" t="s">
        <v>260</v>
      </c>
    </row>
    <row r="48" spans="1:13" s="18" customFormat="1">
      <c r="A48" s="20">
        <v>1</v>
      </c>
      <c r="B48" s="25" t="s">
        <v>33</v>
      </c>
      <c r="C48" s="30">
        <v>23</v>
      </c>
      <c r="D48" s="18" t="s">
        <v>1007</v>
      </c>
      <c r="E48" s="88"/>
      <c r="M48" s="19"/>
    </row>
    <row r="49" spans="1:13">
      <c r="A49" s="20">
        <v>2</v>
      </c>
      <c r="B49" s="20" t="s">
        <v>136</v>
      </c>
      <c r="C49" s="44">
        <v>13</v>
      </c>
      <c r="D49" t="s">
        <v>276</v>
      </c>
      <c r="E49" s="88"/>
      <c r="L49" s="25"/>
    </row>
    <row r="50" spans="1:13" s="18" customFormat="1">
      <c r="A50" s="20">
        <v>3</v>
      </c>
      <c r="B50" s="25" t="s">
        <v>4</v>
      </c>
      <c r="C50" s="30">
        <v>12</v>
      </c>
      <c r="D50" s="18" t="s">
        <v>1007</v>
      </c>
      <c r="E50" s="88"/>
      <c r="L50" s="25"/>
      <c r="M50" s="19"/>
    </row>
    <row r="51" spans="1:13">
      <c r="A51" s="20">
        <v>4</v>
      </c>
      <c r="B51" s="20" t="s">
        <v>198</v>
      </c>
      <c r="C51" s="44">
        <v>10</v>
      </c>
      <c r="D51" t="s">
        <v>220</v>
      </c>
      <c r="E51" s="88"/>
      <c r="J51" s="25"/>
      <c r="K51" s="54"/>
      <c r="L51" s="25"/>
    </row>
    <row r="52" spans="1:13">
      <c r="A52" s="20">
        <v>5</v>
      </c>
      <c r="B52" s="20" t="s">
        <v>205</v>
      </c>
      <c r="C52" s="44">
        <v>8</v>
      </c>
      <c r="D52" t="s">
        <v>220</v>
      </c>
      <c r="E52" s="88"/>
      <c r="L52" s="25"/>
    </row>
    <row r="53" spans="1:13">
      <c r="A53" s="20"/>
      <c r="B53" s="20"/>
      <c r="C53" s="44" t="s">
        <v>283</v>
      </c>
      <c r="E53" s="88"/>
      <c r="L53" s="21"/>
    </row>
    <row r="54" spans="1:13">
      <c r="A54" s="20">
        <v>6</v>
      </c>
      <c r="B54" s="20" t="s">
        <v>772</v>
      </c>
      <c r="C54" s="44">
        <v>27</v>
      </c>
      <c r="D54" s="18" t="s">
        <v>773</v>
      </c>
      <c r="E54" s="88"/>
      <c r="F54" s="18"/>
      <c r="L54" s="21"/>
    </row>
    <row r="55" spans="1:13">
      <c r="A55" s="20">
        <v>7</v>
      </c>
      <c r="B55" s="20" t="s">
        <v>206</v>
      </c>
      <c r="C55" s="44">
        <v>15</v>
      </c>
      <c r="D55" t="s">
        <v>220</v>
      </c>
      <c r="E55" s="88"/>
      <c r="L55" s="21"/>
    </row>
    <row r="56" spans="1:13" s="18" customFormat="1">
      <c r="A56" s="20">
        <v>8</v>
      </c>
      <c r="B56" s="25" t="s">
        <v>994</v>
      </c>
      <c r="C56" s="30">
        <v>13</v>
      </c>
      <c r="D56" s="18" t="s">
        <v>1007</v>
      </c>
      <c r="E56" s="88"/>
      <c r="J56" s="25"/>
      <c r="K56" s="54"/>
      <c r="L56" s="21"/>
      <c r="M56" s="19"/>
    </row>
    <row r="57" spans="1:13">
      <c r="A57" s="20">
        <v>9</v>
      </c>
      <c r="B57" s="20" t="s">
        <v>285</v>
      </c>
      <c r="C57" s="44">
        <v>8</v>
      </c>
      <c r="D57" t="s">
        <v>220</v>
      </c>
      <c r="E57" s="88"/>
      <c r="L57" s="21"/>
    </row>
    <row r="58" spans="1:13" s="18" customFormat="1">
      <c r="A58" s="20">
        <v>9</v>
      </c>
      <c r="B58" s="25" t="s">
        <v>995</v>
      </c>
      <c r="C58" s="30">
        <v>8</v>
      </c>
      <c r="D58" s="18" t="s">
        <v>1007</v>
      </c>
      <c r="E58" s="88"/>
      <c r="J58" s="25"/>
      <c r="K58" s="54"/>
      <c r="L58" s="21"/>
      <c r="M58" s="19"/>
    </row>
    <row r="59" spans="1:13">
      <c r="A59" s="20">
        <v>11</v>
      </c>
      <c r="B59" s="25" t="s">
        <v>347</v>
      </c>
      <c r="C59" s="30">
        <v>7</v>
      </c>
      <c r="D59" s="18" t="s">
        <v>1007</v>
      </c>
      <c r="E59" s="88"/>
      <c r="L59" s="21"/>
    </row>
    <row r="60" spans="1:13">
      <c r="A60" s="20">
        <v>12</v>
      </c>
      <c r="B60" s="20" t="s">
        <v>287</v>
      </c>
      <c r="C60" s="44">
        <v>6</v>
      </c>
      <c r="D60" t="s">
        <v>239</v>
      </c>
      <c r="E60" s="88"/>
      <c r="L60" s="21"/>
    </row>
    <row r="61" spans="1:13">
      <c r="A61" s="20">
        <v>12</v>
      </c>
      <c r="B61" s="20" t="s">
        <v>288</v>
      </c>
      <c r="C61" s="44">
        <v>6</v>
      </c>
      <c r="D61" t="s">
        <v>220</v>
      </c>
      <c r="E61" s="88"/>
      <c r="L61" s="21"/>
    </row>
    <row r="62" spans="1:13">
      <c r="A62" s="20">
        <v>14</v>
      </c>
      <c r="B62" s="20" t="s">
        <v>289</v>
      </c>
      <c r="C62" s="44">
        <v>5</v>
      </c>
      <c r="D62" t="s">
        <v>239</v>
      </c>
      <c r="E62" s="88"/>
      <c r="L62" s="21"/>
    </row>
    <row r="63" spans="1:13" s="18" customFormat="1">
      <c r="A63" s="20">
        <v>14</v>
      </c>
      <c r="B63" s="25" t="s">
        <v>998</v>
      </c>
      <c r="C63" s="30">
        <v>5</v>
      </c>
      <c r="E63" s="88"/>
      <c r="J63" s="25"/>
      <c r="K63" s="54"/>
      <c r="L63" s="21"/>
      <c r="M63" s="19"/>
    </row>
    <row r="64" spans="1:13">
      <c r="A64" s="20"/>
      <c r="B64" s="20"/>
      <c r="C64" s="44" t="s">
        <v>277</v>
      </c>
      <c r="E64" s="88"/>
      <c r="L64" s="21"/>
    </row>
    <row r="65" spans="1:13" s="18" customFormat="1">
      <c r="A65" s="20">
        <v>16</v>
      </c>
      <c r="B65" s="18" t="s">
        <v>286</v>
      </c>
      <c r="C65" s="19">
        <v>20</v>
      </c>
      <c r="D65" s="18" t="s">
        <v>1523</v>
      </c>
      <c r="E65" s="18" t="s">
        <v>1208</v>
      </c>
      <c r="L65" s="21"/>
      <c r="M65" s="19"/>
    </row>
    <row r="66" spans="1:13" s="18" customFormat="1">
      <c r="A66" s="20">
        <v>17</v>
      </c>
      <c r="B66" s="25" t="s">
        <v>996</v>
      </c>
      <c r="C66" s="30">
        <v>19</v>
      </c>
      <c r="D66" s="18" t="s">
        <v>1007</v>
      </c>
      <c r="E66" s="88"/>
      <c r="J66" s="25"/>
      <c r="K66" s="54"/>
      <c r="L66" s="21"/>
      <c r="M66" s="19"/>
    </row>
    <row r="67" spans="1:13">
      <c r="A67" s="20">
        <v>18</v>
      </c>
      <c r="B67" s="20" t="s">
        <v>290</v>
      </c>
      <c r="C67" s="44">
        <v>15</v>
      </c>
      <c r="D67" t="s">
        <v>220</v>
      </c>
      <c r="E67" s="88"/>
      <c r="L67" s="21"/>
    </row>
    <row r="68" spans="1:13">
      <c r="A68" s="20">
        <v>19</v>
      </c>
      <c r="B68" s="20" t="s">
        <v>203</v>
      </c>
      <c r="C68" s="44">
        <v>11</v>
      </c>
      <c r="D68" t="s">
        <v>220</v>
      </c>
      <c r="E68" s="88"/>
      <c r="L68" s="21"/>
    </row>
    <row r="69" spans="1:13" s="18" customFormat="1">
      <c r="A69" s="20">
        <v>20</v>
      </c>
      <c r="B69" s="25" t="s">
        <v>286</v>
      </c>
      <c r="C69" s="30">
        <v>12</v>
      </c>
      <c r="D69" s="18" t="s">
        <v>1007</v>
      </c>
      <c r="E69" s="88"/>
      <c r="J69" s="25"/>
      <c r="K69" s="54"/>
      <c r="L69" s="21"/>
      <c r="M69" s="19"/>
    </row>
    <row r="70" spans="1:13">
      <c r="A70" s="20">
        <v>21</v>
      </c>
      <c r="B70" s="20" t="s">
        <v>251</v>
      </c>
      <c r="C70" s="44">
        <v>10</v>
      </c>
      <c r="D70" t="s">
        <v>239</v>
      </c>
      <c r="E70" s="88"/>
    </row>
    <row r="71" spans="1:13" s="18" customFormat="1">
      <c r="A71" s="20">
        <v>21</v>
      </c>
      <c r="B71" s="25" t="s">
        <v>997</v>
      </c>
      <c r="C71" s="30">
        <v>10</v>
      </c>
      <c r="D71" s="18" t="s">
        <v>1007</v>
      </c>
      <c r="E71" s="88"/>
      <c r="M71" s="19"/>
    </row>
    <row r="72" spans="1:13">
      <c r="A72" s="20">
        <v>23</v>
      </c>
      <c r="B72" s="20" t="s">
        <v>210</v>
      </c>
      <c r="C72" s="44">
        <v>5</v>
      </c>
      <c r="D72" t="s">
        <v>220</v>
      </c>
      <c r="E72" s="88"/>
    </row>
    <row r="73" spans="1:13">
      <c r="A73" s="20">
        <v>24</v>
      </c>
      <c r="B73" s="20" t="s">
        <v>291</v>
      </c>
      <c r="C73" s="44">
        <v>5</v>
      </c>
      <c r="D73" t="s">
        <v>220</v>
      </c>
      <c r="E73" s="88"/>
    </row>
    <row r="74" spans="1:13">
      <c r="A74" s="20"/>
      <c r="B74" s="20"/>
      <c r="C74" s="44" t="s">
        <v>278</v>
      </c>
      <c r="E74" s="88"/>
    </row>
    <row r="75" spans="1:13" s="18" customFormat="1">
      <c r="A75" s="20">
        <v>25</v>
      </c>
      <c r="B75" s="25" t="s">
        <v>1000</v>
      </c>
      <c r="C75" s="44">
        <v>30</v>
      </c>
      <c r="D75" s="18" t="s">
        <v>1009</v>
      </c>
      <c r="E75" s="88"/>
      <c r="M75" s="19"/>
    </row>
    <row r="76" spans="1:13">
      <c r="A76" s="20">
        <v>26</v>
      </c>
      <c r="B76" s="20" t="s">
        <v>297</v>
      </c>
      <c r="C76" s="44">
        <v>17</v>
      </c>
      <c r="D76" t="s">
        <v>220</v>
      </c>
      <c r="E76" s="88"/>
    </row>
    <row r="77" spans="1:13">
      <c r="A77" s="20">
        <v>27</v>
      </c>
      <c r="B77" s="20" t="s">
        <v>17</v>
      </c>
      <c r="C77" s="44">
        <v>14</v>
      </c>
      <c r="D77" t="s">
        <v>239</v>
      </c>
    </row>
    <row r="78" spans="1:13">
      <c r="A78" s="20">
        <v>28</v>
      </c>
      <c r="B78" s="20" t="s">
        <v>292</v>
      </c>
      <c r="C78" s="44">
        <v>10</v>
      </c>
      <c r="D78" t="s">
        <v>220</v>
      </c>
      <c r="E78" s="88"/>
    </row>
    <row r="79" spans="1:13">
      <c r="A79" s="20">
        <v>28</v>
      </c>
      <c r="B79" s="20" t="s">
        <v>293</v>
      </c>
      <c r="C79" s="44">
        <v>10</v>
      </c>
      <c r="D79" t="s">
        <v>220</v>
      </c>
      <c r="E79" s="88"/>
    </row>
    <row r="80" spans="1:13">
      <c r="A80" s="20">
        <v>30</v>
      </c>
      <c r="B80" s="20" t="s">
        <v>144</v>
      </c>
      <c r="C80" s="44">
        <v>6</v>
      </c>
      <c r="D80" t="s">
        <v>239</v>
      </c>
      <c r="E80" s="88"/>
    </row>
    <row r="81" spans="1:13">
      <c r="A81" s="20">
        <v>31</v>
      </c>
      <c r="B81" s="20" t="s">
        <v>230</v>
      </c>
      <c r="C81" s="44">
        <v>5</v>
      </c>
      <c r="D81" t="s">
        <v>239</v>
      </c>
      <c r="E81" s="88"/>
    </row>
    <row r="82" spans="1:13">
      <c r="A82" s="20">
        <v>31</v>
      </c>
      <c r="B82" s="20" t="s">
        <v>248</v>
      </c>
      <c r="C82" s="44">
        <v>5</v>
      </c>
      <c r="D82" t="s">
        <v>239</v>
      </c>
      <c r="E82" s="88"/>
    </row>
    <row r="83" spans="1:13">
      <c r="A83" s="20"/>
      <c r="B83" s="20"/>
      <c r="C83" s="44" t="s">
        <v>279</v>
      </c>
      <c r="E83" s="88"/>
    </row>
    <row r="84" spans="1:13">
      <c r="A84" s="20">
        <v>33</v>
      </c>
      <c r="B84" s="20" t="s">
        <v>250</v>
      </c>
      <c r="C84" s="44">
        <v>35</v>
      </c>
      <c r="D84" s="18" t="s">
        <v>1007</v>
      </c>
      <c r="E84" s="88"/>
    </row>
    <row r="85" spans="1:13">
      <c r="A85" s="20">
        <v>34</v>
      </c>
      <c r="B85" s="20" t="s">
        <v>294</v>
      </c>
      <c r="C85" s="44">
        <v>23</v>
      </c>
      <c r="D85" t="s">
        <v>239</v>
      </c>
      <c r="E85" s="88"/>
    </row>
    <row r="86" spans="1:13">
      <c r="A86" s="20">
        <v>35</v>
      </c>
      <c r="B86" s="20" t="s">
        <v>295</v>
      </c>
      <c r="C86" s="44">
        <v>18</v>
      </c>
      <c r="D86" t="s">
        <v>220</v>
      </c>
      <c r="E86" s="88"/>
    </row>
    <row r="87" spans="1:13">
      <c r="A87" s="20">
        <v>36</v>
      </c>
      <c r="B87" s="20" t="s">
        <v>249</v>
      </c>
      <c r="C87" s="44">
        <v>10</v>
      </c>
      <c r="D87" t="s">
        <v>239</v>
      </c>
      <c r="E87" s="88"/>
    </row>
    <row r="88" spans="1:13">
      <c r="A88" s="20"/>
      <c r="B88" s="20"/>
      <c r="C88" s="44" t="s">
        <v>280</v>
      </c>
      <c r="E88" s="88"/>
    </row>
    <row r="89" spans="1:13">
      <c r="A89" s="20">
        <v>37</v>
      </c>
      <c r="B89" s="20" t="s">
        <v>218</v>
      </c>
      <c r="C89" s="44">
        <v>13</v>
      </c>
      <c r="D89" t="s">
        <v>220</v>
      </c>
      <c r="E89" s="88"/>
    </row>
    <row r="90" spans="1:13">
      <c r="A90" s="20"/>
      <c r="B90" s="20"/>
      <c r="C90" s="44" t="s">
        <v>284</v>
      </c>
      <c r="E90" s="88"/>
    </row>
    <row r="91" spans="1:13">
      <c r="A91" s="20">
        <v>38</v>
      </c>
      <c r="B91" s="20" t="s">
        <v>296</v>
      </c>
      <c r="C91" s="44">
        <v>52</v>
      </c>
      <c r="D91" t="s">
        <v>239</v>
      </c>
      <c r="E91" s="88"/>
    </row>
    <row r="92" spans="1:13" s="18" customFormat="1">
      <c r="A92" s="20">
        <v>39</v>
      </c>
      <c r="B92" s="25" t="s">
        <v>822</v>
      </c>
      <c r="C92" s="30">
        <v>11</v>
      </c>
      <c r="D92" s="18" t="s">
        <v>1007</v>
      </c>
      <c r="E92" s="88"/>
      <c r="M92" s="19"/>
    </row>
    <row r="93" spans="1:13">
      <c r="A93" s="20"/>
      <c r="B93" s="20" t="s">
        <v>475</v>
      </c>
      <c r="C93" s="44"/>
      <c r="E93" s="88"/>
    </row>
    <row r="94" spans="1:13">
      <c r="A94" s="20" t="s">
        <v>27</v>
      </c>
      <c r="B94" s="20"/>
      <c r="C94" s="44" t="s">
        <v>277</v>
      </c>
      <c r="E94" s="88"/>
    </row>
    <row r="95" spans="1:13">
      <c r="A95" s="20">
        <v>1</v>
      </c>
      <c r="B95" s="20" t="s">
        <v>269</v>
      </c>
      <c r="C95" s="44">
        <v>11</v>
      </c>
      <c r="D95" t="s">
        <v>220</v>
      </c>
      <c r="E95" s="88"/>
    </row>
    <row r="96" spans="1:13">
      <c r="A96" s="20"/>
      <c r="B96" s="20"/>
      <c r="C96" s="44" t="s">
        <v>278</v>
      </c>
      <c r="E96" s="88"/>
    </row>
    <row r="97" spans="1:13" s="18" customFormat="1">
      <c r="A97" s="20">
        <v>2</v>
      </c>
      <c r="B97" s="25" t="s">
        <v>1004</v>
      </c>
      <c r="C97" s="30">
        <v>22</v>
      </c>
      <c r="D97" s="18" t="s">
        <v>1007</v>
      </c>
      <c r="E97" s="88"/>
      <c r="M97" s="19"/>
    </row>
    <row r="98" spans="1:13">
      <c r="A98" s="20">
        <v>3</v>
      </c>
      <c r="B98" s="25" t="s">
        <v>20</v>
      </c>
      <c r="C98" s="30">
        <v>17</v>
      </c>
      <c r="D98" s="18" t="s">
        <v>1007</v>
      </c>
      <c r="E98" s="88"/>
    </row>
    <row r="99" spans="1:13" s="18" customFormat="1">
      <c r="A99" s="20">
        <v>4</v>
      </c>
      <c r="B99" s="25" t="s">
        <v>1005</v>
      </c>
      <c r="C99" s="30">
        <v>15</v>
      </c>
      <c r="D99" s="18" t="s">
        <v>1007</v>
      </c>
      <c r="E99" s="88"/>
      <c r="M99" s="19"/>
    </row>
    <row r="100" spans="1:13">
      <c r="A100" s="20"/>
      <c r="B100" s="20"/>
      <c r="C100" s="44" t="s">
        <v>279</v>
      </c>
      <c r="E100" s="88"/>
    </row>
    <row r="101" spans="1:13">
      <c r="A101" s="20">
        <v>5</v>
      </c>
      <c r="B101" s="20" t="s">
        <v>21</v>
      </c>
      <c r="C101" s="44">
        <v>31</v>
      </c>
      <c r="D101" t="s">
        <v>220</v>
      </c>
      <c r="E101" s="88"/>
    </row>
    <row r="102" spans="1:13">
      <c r="A102" s="20">
        <v>6</v>
      </c>
      <c r="B102" s="20" t="s">
        <v>478</v>
      </c>
      <c r="C102" s="44">
        <v>22</v>
      </c>
      <c r="D102" t="s">
        <v>220</v>
      </c>
      <c r="E102" s="88"/>
    </row>
    <row r="103" spans="1:13" s="18" customFormat="1">
      <c r="A103" s="20">
        <v>7</v>
      </c>
      <c r="B103" s="25" t="s">
        <v>1006</v>
      </c>
      <c r="C103" s="30">
        <v>14</v>
      </c>
      <c r="D103" s="18" t="s">
        <v>1007</v>
      </c>
      <c r="E103" s="88"/>
      <c r="M103" s="19"/>
    </row>
    <row r="104" spans="1:13">
      <c r="A104" s="20">
        <v>8</v>
      </c>
      <c r="B104" s="20" t="s">
        <v>244</v>
      </c>
      <c r="C104" s="44">
        <v>6</v>
      </c>
      <c r="D104" t="s">
        <v>241</v>
      </c>
      <c r="E104" s="88"/>
    </row>
    <row r="105" spans="1:13" s="18" customFormat="1">
      <c r="A105" s="20">
        <v>8</v>
      </c>
      <c r="B105" s="25" t="s">
        <v>1003</v>
      </c>
      <c r="C105" s="30">
        <v>6</v>
      </c>
      <c r="D105" s="18" t="s">
        <v>1007</v>
      </c>
      <c r="E105" s="88"/>
      <c r="M105" s="19"/>
    </row>
    <row r="106" spans="1:13">
      <c r="A106" s="20">
        <v>10</v>
      </c>
      <c r="B106" s="20" t="s">
        <v>193</v>
      </c>
      <c r="C106" s="44">
        <v>5</v>
      </c>
      <c r="D106" t="s">
        <v>276</v>
      </c>
      <c r="E106" s="88"/>
    </row>
    <row r="107" spans="1:13">
      <c r="A107" s="20"/>
      <c r="B107" s="20"/>
      <c r="C107" s="44" t="s">
        <v>280</v>
      </c>
      <c r="E107" s="88"/>
    </row>
    <row r="108" spans="1:13">
      <c r="A108" s="20">
        <v>11</v>
      </c>
      <c r="B108" s="20" t="s">
        <v>23</v>
      </c>
      <c r="C108" s="44">
        <v>6</v>
      </c>
      <c r="D108" t="s">
        <v>241</v>
      </c>
      <c r="E108" s="88"/>
    </row>
    <row r="109" spans="1:13">
      <c r="A109" s="20">
        <v>11</v>
      </c>
      <c r="B109" s="20" t="s">
        <v>281</v>
      </c>
      <c r="C109" s="44">
        <v>6</v>
      </c>
      <c r="D109" t="s">
        <v>220</v>
      </c>
      <c r="E109" s="88"/>
    </row>
    <row r="110" spans="1:13">
      <c r="A110" s="20">
        <v>13</v>
      </c>
      <c r="B110" s="20" t="s">
        <v>271</v>
      </c>
      <c r="C110" s="44">
        <v>5</v>
      </c>
      <c r="D110" t="s">
        <v>239</v>
      </c>
      <c r="E110" s="88"/>
    </row>
    <row r="111" spans="1:13">
      <c r="A111" s="20"/>
      <c r="B111" s="20" t="s">
        <v>475</v>
      </c>
      <c r="C111" s="44"/>
      <c r="E111" s="88"/>
    </row>
    <row r="112" spans="1:13">
      <c r="A112" s="20"/>
      <c r="B112" s="20"/>
      <c r="C112" s="44"/>
    </row>
    <row r="113" spans="1:13">
      <c r="A113" s="20"/>
      <c r="B113" s="20" t="s">
        <v>649</v>
      </c>
      <c r="C113" s="44" t="s">
        <v>544</v>
      </c>
    </row>
    <row r="114" spans="1:13">
      <c r="A114" s="20" t="s">
        <v>31</v>
      </c>
      <c r="B114" s="20"/>
      <c r="C114" s="44"/>
      <c r="D114" s="4" t="s">
        <v>150</v>
      </c>
      <c r="E114" s="88">
        <f>SUM(C115:C165)/51</f>
        <v>58.511568627450977</v>
      </c>
      <c r="F114" t="s">
        <v>151</v>
      </c>
    </row>
    <row r="115" spans="1:13">
      <c r="A115" s="20">
        <v>1</v>
      </c>
      <c r="B115" s="18" t="s">
        <v>1535</v>
      </c>
      <c r="C115" s="19">
        <v>86.35</v>
      </c>
      <c r="D115" s="18" t="s">
        <v>1523</v>
      </c>
      <c r="E115" s="19" t="s">
        <v>1208</v>
      </c>
    </row>
    <row r="116" spans="1:13" s="18" customFormat="1">
      <c r="A116" s="20">
        <v>2</v>
      </c>
      <c r="B116" s="20" t="s">
        <v>4</v>
      </c>
      <c r="C116" s="44">
        <v>83.65</v>
      </c>
      <c r="D116" t="s">
        <v>135</v>
      </c>
      <c r="E116" s="88" t="s">
        <v>1233</v>
      </c>
      <c r="M116" s="19"/>
    </row>
    <row r="117" spans="1:13">
      <c r="A117" s="20">
        <v>3</v>
      </c>
      <c r="B117" s="20" t="s">
        <v>33</v>
      </c>
      <c r="C117" s="44">
        <v>75.849999999999994</v>
      </c>
      <c r="D117" t="s">
        <v>135</v>
      </c>
      <c r="E117" s="88" t="s">
        <v>1208</v>
      </c>
    </row>
    <row r="118" spans="1:13">
      <c r="A118" s="20">
        <v>4</v>
      </c>
      <c r="B118" s="18" t="s">
        <v>1095</v>
      </c>
      <c r="C118" s="19">
        <v>71.98</v>
      </c>
      <c r="D118" t="s">
        <v>1592</v>
      </c>
      <c r="E118" s="88" t="s">
        <v>1208</v>
      </c>
    </row>
    <row r="119" spans="1:13">
      <c r="A119" s="20">
        <v>5</v>
      </c>
      <c r="B119" s="18" t="s">
        <v>347</v>
      </c>
      <c r="C119" s="19">
        <v>71.58</v>
      </c>
      <c r="D119" t="s">
        <v>1592</v>
      </c>
      <c r="E119" s="88" t="s">
        <v>1208</v>
      </c>
    </row>
    <row r="120" spans="1:13">
      <c r="A120" s="20">
        <v>6</v>
      </c>
      <c r="B120" s="20" t="s">
        <v>2</v>
      </c>
      <c r="C120" s="44">
        <v>71.099999999999994</v>
      </c>
      <c r="D120" t="s">
        <v>135</v>
      </c>
      <c r="E120" s="88" t="s">
        <v>1208</v>
      </c>
    </row>
    <row r="121" spans="1:13">
      <c r="A121" s="20">
        <v>7</v>
      </c>
      <c r="B121" s="29" t="s">
        <v>1</v>
      </c>
      <c r="C121" s="30">
        <v>70.83</v>
      </c>
      <c r="D121" s="15" t="s">
        <v>956</v>
      </c>
      <c r="E121" s="88" t="s">
        <v>1208</v>
      </c>
    </row>
    <row r="122" spans="1:13">
      <c r="A122" s="20">
        <v>8</v>
      </c>
      <c r="B122" s="20" t="s">
        <v>3</v>
      </c>
      <c r="C122" s="44">
        <v>70.599999999999994</v>
      </c>
      <c r="D122" t="s">
        <v>135</v>
      </c>
      <c r="E122" s="88" t="s">
        <v>1208</v>
      </c>
    </row>
    <row r="123" spans="1:13">
      <c r="A123" s="20">
        <v>9</v>
      </c>
      <c r="B123" s="20" t="s">
        <v>289</v>
      </c>
      <c r="C123" s="44">
        <v>70</v>
      </c>
      <c r="D123" t="s">
        <v>581</v>
      </c>
      <c r="E123" s="88" t="s">
        <v>1208</v>
      </c>
    </row>
    <row r="124" spans="1:13">
      <c r="A124" s="20">
        <v>10</v>
      </c>
      <c r="B124" s="20" t="s">
        <v>6</v>
      </c>
      <c r="C124" s="44">
        <v>68</v>
      </c>
      <c r="D124" t="s">
        <v>135</v>
      </c>
      <c r="E124" s="88" t="s">
        <v>1208</v>
      </c>
    </row>
    <row r="125" spans="1:13">
      <c r="A125" s="20">
        <v>11</v>
      </c>
      <c r="B125" s="20" t="s">
        <v>5</v>
      </c>
      <c r="C125" s="44">
        <v>67</v>
      </c>
      <c r="D125" t="s">
        <v>135</v>
      </c>
      <c r="E125" s="88" t="s">
        <v>1208</v>
      </c>
    </row>
    <row r="126" spans="1:13">
      <c r="A126" s="20">
        <v>11</v>
      </c>
      <c r="B126" s="20" t="s">
        <v>7</v>
      </c>
      <c r="C126" s="44">
        <v>67</v>
      </c>
      <c r="D126" t="s">
        <v>135</v>
      </c>
      <c r="E126" s="88" t="s">
        <v>1208</v>
      </c>
    </row>
    <row r="127" spans="1:13">
      <c r="A127" s="20">
        <v>11</v>
      </c>
      <c r="B127" s="20" t="s">
        <v>11</v>
      </c>
      <c r="C127" s="44">
        <v>67</v>
      </c>
      <c r="D127" s="18" t="s">
        <v>135</v>
      </c>
      <c r="E127" s="88" t="s">
        <v>1208</v>
      </c>
      <c r="F127" s="18"/>
    </row>
    <row r="128" spans="1:13">
      <c r="A128" s="20">
        <v>14</v>
      </c>
      <c r="B128" s="20" t="s">
        <v>233</v>
      </c>
      <c r="C128" s="44">
        <v>66.099999999999994</v>
      </c>
      <c r="D128" s="18" t="s">
        <v>272</v>
      </c>
      <c r="E128" s="88" t="s">
        <v>1233</v>
      </c>
      <c r="F128" s="18"/>
    </row>
    <row r="129" spans="1:13">
      <c r="A129" s="20">
        <v>15</v>
      </c>
      <c r="B129" s="29" t="s">
        <v>327</v>
      </c>
      <c r="C129" s="30">
        <v>65.73</v>
      </c>
      <c r="D129" t="s">
        <v>956</v>
      </c>
      <c r="E129" s="88" t="s">
        <v>1208</v>
      </c>
    </row>
    <row r="130" spans="1:13">
      <c r="A130" s="20">
        <v>16</v>
      </c>
      <c r="B130" s="29" t="s">
        <v>205</v>
      </c>
      <c r="C130" s="30">
        <v>65.53</v>
      </c>
      <c r="D130" t="s">
        <v>956</v>
      </c>
      <c r="E130" s="88" t="s">
        <v>1208</v>
      </c>
    </row>
    <row r="131" spans="1:13">
      <c r="A131" s="20">
        <v>17</v>
      </c>
      <c r="B131" s="18" t="s">
        <v>627</v>
      </c>
      <c r="C131" s="19">
        <v>64.48</v>
      </c>
      <c r="D131" t="s">
        <v>1592</v>
      </c>
      <c r="E131" s="88" t="s">
        <v>1208</v>
      </c>
      <c r="F131" s="18"/>
    </row>
    <row r="132" spans="1:13">
      <c r="A132" s="20">
        <v>18</v>
      </c>
      <c r="B132" s="20" t="s">
        <v>10</v>
      </c>
      <c r="C132" s="44">
        <v>63.4</v>
      </c>
      <c r="D132" t="s">
        <v>135</v>
      </c>
      <c r="E132" s="88" t="s">
        <v>1208</v>
      </c>
    </row>
    <row r="133" spans="1:13" s="18" customFormat="1">
      <c r="A133" s="20">
        <v>19</v>
      </c>
      <c r="B133" t="s">
        <v>285</v>
      </c>
      <c r="C133" s="19">
        <v>61.16</v>
      </c>
      <c r="D133" s="18" t="s">
        <v>1592</v>
      </c>
      <c r="E133" s="88" t="s">
        <v>1208</v>
      </c>
      <c r="M133" s="19"/>
    </row>
    <row r="134" spans="1:13" s="18" customFormat="1">
      <c r="A134" s="20">
        <v>20</v>
      </c>
      <c r="B134" s="20" t="s">
        <v>300</v>
      </c>
      <c r="C134" s="44">
        <v>61.1</v>
      </c>
      <c r="D134" s="18" t="s">
        <v>272</v>
      </c>
      <c r="E134" s="88" t="s">
        <v>1233</v>
      </c>
      <c r="M134" s="19"/>
    </row>
    <row r="135" spans="1:13" s="18" customFormat="1">
      <c r="A135" s="20">
        <v>20</v>
      </c>
      <c r="B135" s="20" t="s">
        <v>273</v>
      </c>
      <c r="C135" s="44">
        <v>61.1</v>
      </c>
      <c r="D135" s="18" t="s">
        <v>272</v>
      </c>
      <c r="E135" s="88" t="s">
        <v>1233</v>
      </c>
      <c r="M135" s="19"/>
    </row>
    <row r="136" spans="1:13" s="18" customFormat="1">
      <c r="A136" s="20">
        <v>20</v>
      </c>
      <c r="B136" s="20" t="s">
        <v>15</v>
      </c>
      <c r="C136" s="44">
        <v>61.1</v>
      </c>
      <c r="D136" s="18" t="s">
        <v>135</v>
      </c>
      <c r="E136" s="88" t="s">
        <v>1208</v>
      </c>
      <c r="M136" s="19"/>
    </row>
    <row r="137" spans="1:13" s="18" customFormat="1">
      <c r="A137" s="20">
        <v>20</v>
      </c>
      <c r="B137" s="20" t="s">
        <v>34</v>
      </c>
      <c r="C137" s="44">
        <v>61.1</v>
      </c>
      <c r="D137" s="18" t="s">
        <v>135</v>
      </c>
      <c r="E137" s="88" t="s">
        <v>1208</v>
      </c>
      <c r="M137" s="19"/>
    </row>
    <row r="138" spans="1:13" s="18" customFormat="1">
      <c r="A138" s="20">
        <v>20</v>
      </c>
      <c r="B138" s="20" t="s">
        <v>9</v>
      </c>
      <c r="C138" s="44">
        <v>61.1</v>
      </c>
      <c r="D138" s="18" t="s">
        <v>135</v>
      </c>
      <c r="E138" s="88" t="s">
        <v>1208</v>
      </c>
      <c r="M138" s="19"/>
    </row>
    <row r="139" spans="1:13" s="18" customFormat="1">
      <c r="A139" s="20">
        <v>25</v>
      </c>
      <c r="B139" t="s">
        <v>448</v>
      </c>
      <c r="C139" s="19">
        <v>60.16</v>
      </c>
      <c r="D139" s="18" t="s">
        <v>1592</v>
      </c>
      <c r="E139" s="88" t="s">
        <v>1208</v>
      </c>
      <c r="M139" s="19"/>
    </row>
    <row r="140" spans="1:13" s="18" customFormat="1">
      <c r="A140" s="20">
        <v>26</v>
      </c>
      <c r="B140" s="29" t="s">
        <v>594</v>
      </c>
      <c r="C140" s="30">
        <v>56.5</v>
      </c>
      <c r="D140" s="18" t="s">
        <v>956</v>
      </c>
      <c r="E140" s="88" t="s">
        <v>1208</v>
      </c>
      <c r="M140" s="19"/>
    </row>
    <row r="141" spans="1:13" s="18" customFormat="1">
      <c r="A141" s="20">
        <v>26</v>
      </c>
      <c r="B141" s="29" t="s">
        <v>757</v>
      </c>
      <c r="C141" s="30">
        <v>56.5</v>
      </c>
      <c r="D141" s="18" t="s">
        <v>956</v>
      </c>
      <c r="E141" s="88" t="s">
        <v>1208</v>
      </c>
      <c r="M141" s="19"/>
    </row>
    <row r="142" spans="1:13">
      <c r="A142" s="20">
        <v>28</v>
      </c>
      <c r="B142" s="20" t="s">
        <v>14</v>
      </c>
      <c r="C142" s="44">
        <v>55.4</v>
      </c>
      <c r="D142" t="s">
        <v>135</v>
      </c>
      <c r="E142" s="88" t="s">
        <v>1208</v>
      </c>
    </row>
    <row r="143" spans="1:13">
      <c r="A143" s="20">
        <v>28</v>
      </c>
      <c r="B143" s="20" t="s">
        <v>16</v>
      </c>
      <c r="C143" s="44">
        <v>55.4</v>
      </c>
      <c r="D143" t="s">
        <v>135</v>
      </c>
      <c r="E143" s="88" t="s">
        <v>1208</v>
      </c>
    </row>
    <row r="144" spans="1:13">
      <c r="A144" s="20">
        <v>28</v>
      </c>
      <c r="B144" s="20" t="s">
        <v>12</v>
      </c>
      <c r="C144" s="44">
        <v>55.4</v>
      </c>
      <c r="D144" s="18" t="s">
        <v>135</v>
      </c>
      <c r="E144" s="88" t="s">
        <v>1208</v>
      </c>
      <c r="F144" s="18"/>
    </row>
    <row r="145" spans="1:13">
      <c r="A145" s="20">
        <v>28</v>
      </c>
      <c r="B145" s="20" t="s">
        <v>17</v>
      </c>
      <c r="C145" s="44">
        <v>55.4</v>
      </c>
      <c r="D145" s="18" t="s">
        <v>135</v>
      </c>
      <c r="E145" s="88" t="s">
        <v>1208</v>
      </c>
      <c r="F145" s="18"/>
    </row>
    <row r="146" spans="1:13">
      <c r="A146" s="20">
        <v>32</v>
      </c>
      <c r="B146" s="20" t="s">
        <v>594</v>
      </c>
      <c r="C146" s="44">
        <v>55.21</v>
      </c>
      <c r="D146" t="s">
        <v>598</v>
      </c>
      <c r="E146" s="88" t="s">
        <v>1208</v>
      </c>
    </row>
    <row r="147" spans="1:13">
      <c r="A147" s="20">
        <v>33</v>
      </c>
      <c r="B147" s="29" t="s">
        <v>1019</v>
      </c>
      <c r="C147" s="30">
        <v>53.35</v>
      </c>
      <c r="D147" t="s">
        <v>1030</v>
      </c>
      <c r="E147" s="88" t="s">
        <v>1233</v>
      </c>
    </row>
    <row r="148" spans="1:13">
      <c r="A148" s="20">
        <v>34</v>
      </c>
      <c r="B148" s="18" t="s">
        <v>953</v>
      </c>
      <c r="C148" s="19">
        <v>53.08</v>
      </c>
      <c r="D148" t="s">
        <v>1592</v>
      </c>
      <c r="E148" s="88" t="s">
        <v>1208</v>
      </c>
    </row>
    <row r="149" spans="1:13">
      <c r="A149" s="20">
        <v>35</v>
      </c>
      <c r="B149" s="20" t="s">
        <v>13</v>
      </c>
      <c r="C149" s="44">
        <v>51.55</v>
      </c>
      <c r="D149" t="s">
        <v>135</v>
      </c>
      <c r="E149" s="88" t="s">
        <v>1208</v>
      </c>
    </row>
    <row r="150" spans="1:13">
      <c r="A150" s="20">
        <v>36</v>
      </c>
      <c r="B150" s="29" t="s">
        <v>749</v>
      </c>
      <c r="C150" s="30">
        <v>51.48</v>
      </c>
      <c r="D150" s="18" t="s">
        <v>956</v>
      </c>
      <c r="E150" s="88" t="s">
        <v>1208</v>
      </c>
      <c r="F150" s="18"/>
    </row>
    <row r="151" spans="1:13">
      <c r="A151" s="20">
        <v>37</v>
      </c>
      <c r="B151" s="29" t="s">
        <v>953</v>
      </c>
      <c r="C151" s="30">
        <v>50.4</v>
      </c>
      <c r="D151" t="s">
        <v>956</v>
      </c>
      <c r="E151" s="88" t="s">
        <v>1208</v>
      </c>
    </row>
    <row r="152" spans="1:13">
      <c r="A152" s="20">
        <v>37</v>
      </c>
      <c r="B152" s="29" t="s">
        <v>961</v>
      </c>
      <c r="C152" s="30">
        <v>50.4</v>
      </c>
      <c r="D152" s="18" t="s">
        <v>956</v>
      </c>
      <c r="E152" s="88" t="s">
        <v>1208</v>
      </c>
      <c r="F152" s="18"/>
    </row>
    <row r="153" spans="1:13" s="18" customFormat="1">
      <c r="A153" s="20">
        <v>39</v>
      </c>
      <c r="B153" s="20" t="s">
        <v>595</v>
      </c>
      <c r="C153" s="44">
        <v>50.17</v>
      </c>
      <c r="D153" s="18" t="s">
        <v>598</v>
      </c>
      <c r="E153" s="88" t="s">
        <v>1208</v>
      </c>
      <c r="M153" s="19"/>
    </row>
    <row r="154" spans="1:13">
      <c r="A154" s="20">
        <v>39</v>
      </c>
      <c r="B154" s="20" t="s">
        <v>596</v>
      </c>
      <c r="C154" s="44">
        <v>50.17</v>
      </c>
      <c r="D154" s="18" t="s">
        <v>598</v>
      </c>
      <c r="E154" s="88" t="s">
        <v>1208</v>
      </c>
      <c r="F154" s="18"/>
    </row>
    <row r="155" spans="1:13">
      <c r="A155" s="20">
        <v>41</v>
      </c>
      <c r="B155" s="18" t="s">
        <v>1589</v>
      </c>
      <c r="C155" s="19">
        <v>50.1</v>
      </c>
      <c r="D155" s="18" t="s">
        <v>1592</v>
      </c>
      <c r="E155" s="88" t="s">
        <v>1208</v>
      </c>
      <c r="F155" s="18"/>
    </row>
    <row r="156" spans="1:13">
      <c r="A156" s="20">
        <v>42</v>
      </c>
      <c r="B156" s="20" t="s">
        <v>230</v>
      </c>
      <c r="C156" s="44">
        <v>48.6</v>
      </c>
      <c r="D156" s="18" t="s">
        <v>272</v>
      </c>
      <c r="E156" s="88" t="s">
        <v>1208</v>
      </c>
    </row>
    <row r="157" spans="1:13">
      <c r="A157" s="20">
        <v>42</v>
      </c>
      <c r="B157" s="20" t="s">
        <v>319</v>
      </c>
      <c r="C157" s="44">
        <v>48.6</v>
      </c>
      <c r="D157" s="18" t="s">
        <v>135</v>
      </c>
      <c r="E157" s="88" t="s">
        <v>1233</v>
      </c>
      <c r="F157" s="18"/>
    </row>
    <row r="158" spans="1:13">
      <c r="A158" s="20">
        <v>44</v>
      </c>
      <c r="B158" s="18" t="s">
        <v>1591</v>
      </c>
      <c r="C158" s="19">
        <v>47.1</v>
      </c>
      <c r="D158" t="s">
        <v>1592</v>
      </c>
      <c r="E158" s="88" t="s">
        <v>1208</v>
      </c>
    </row>
    <row r="159" spans="1:13">
      <c r="A159" s="20">
        <v>45</v>
      </c>
      <c r="B159" s="29" t="s">
        <v>977</v>
      </c>
      <c r="C159" s="30">
        <v>45.4</v>
      </c>
      <c r="D159" t="s">
        <v>956</v>
      </c>
      <c r="E159" s="88" t="s">
        <v>1208</v>
      </c>
    </row>
    <row r="160" spans="1:13">
      <c r="A160" s="20">
        <v>45</v>
      </c>
      <c r="B160" s="29" t="s">
        <v>951</v>
      </c>
      <c r="C160" s="30">
        <v>45.4</v>
      </c>
      <c r="D160" s="18" t="s">
        <v>956</v>
      </c>
      <c r="E160" s="88" t="s">
        <v>1208</v>
      </c>
      <c r="F160" s="18"/>
    </row>
    <row r="161" spans="1:13">
      <c r="A161" s="20">
        <v>47</v>
      </c>
      <c r="B161" s="20" t="s">
        <v>318</v>
      </c>
      <c r="C161" s="44">
        <v>42.85</v>
      </c>
      <c r="D161" s="18" t="s">
        <v>272</v>
      </c>
      <c r="E161" s="88" t="s">
        <v>1233</v>
      </c>
      <c r="F161" s="18"/>
    </row>
    <row r="162" spans="1:13">
      <c r="A162" s="20">
        <v>48</v>
      </c>
      <c r="B162" s="29" t="s">
        <v>952</v>
      </c>
      <c r="C162" s="30">
        <v>41.1</v>
      </c>
      <c r="D162" t="s">
        <v>956</v>
      </c>
      <c r="E162" s="88" t="s">
        <v>1208</v>
      </c>
    </row>
    <row r="163" spans="1:13">
      <c r="A163" s="20">
        <v>48</v>
      </c>
      <c r="B163" s="29" t="s">
        <v>247</v>
      </c>
      <c r="C163" s="30">
        <v>41.1</v>
      </c>
      <c r="D163" s="18" t="s">
        <v>956</v>
      </c>
      <c r="E163" s="88" t="s">
        <v>1208</v>
      </c>
      <c r="F163" s="18"/>
    </row>
    <row r="164" spans="1:13">
      <c r="A164" s="20">
        <v>50</v>
      </c>
      <c r="B164" s="20" t="s">
        <v>597</v>
      </c>
      <c r="C164" s="44">
        <v>40.35</v>
      </c>
      <c r="D164" s="18" t="s">
        <v>598</v>
      </c>
      <c r="E164" s="88" t="s">
        <v>1208</v>
      </c>
      <c r="F164" s="18"/>
    </row>
    <row r="165" spans="1:13">
      <c r="A165" s="20">
        <v>51</v>
      </c>
      <c r="B165" s="18" t="s">
        <v>1590</v>
      </c>
      <c r="C165" s="19">
        <v>40.08</v>
      </c>
      <c r="D165" s="18" t="s">
        <v>1592</v>
      </c>
      <c r="E165" s="88" t="s">
        <v>1208</v>
      </c>
      <c r="F165" s="18"/>
    </row>
    <row r="166" spans="1:13">
      <c r="A166" s="20"/>
      <c r="B166" s="20" t="s">
        <v>475</v>
      </c>
      <c r="C166" s="44"/>
      <c r="E166" s="88"/>
    </row>
    <row r="167" spans="1:13">
      <c r="A167" s="20" t="s">
        <v>18</v>
      </c>
      <c r="B167" s="20"/>
      <c r="C167" s="44"/>
      <c r="D167" s="4" t="s">
        <v>150</v>
      </c>
      <c r="E167" s="88">
        <f>SUM(C168:C181)/14</f>
        <v>39.407857142857146</v>
      </c>
      <c r="F167" t="s">
        <v>151</v>
      </c>
    </row>
    <row r="168" spans="1:13">
      <c r="A168" s="20">
        <v>1</v>
      </c>
      <c r="B168" s="29" t="s">
        <v>20</v>
      </c>
      <c r="C168" s="30">
        <v>51.4</v>
      </c>
      <c r="D168" s="18" t="s">
        <v>956</v>
      </c>
      <c r="E168" s="88" t="s">
        <v>1233</v>
      </c>
    </row>
    <row r="169" spans="1:13">
      <c r="A169" s="20">
        <v>2</v>
      </c>
      <c r="B169" s="20" t="s">
        <v>22</v>
      </c>
      <c r="C169" s="44">
        <v>51.3</v>
      </c>
      <c r="D169" t="s">
        <v>227</v>
      </c>
      <c r="E169" s="88" t="s">
        <v>1208</v>
      </c>
    </row>
    <row r="170" spans="1:13" s="18" customFormat="1">
      <c r="A170" s="20">
        <v>3</v>
      </c>
      <c r="B170" t="s">
        <v>1094</v>
      </c>
      <c r="C170" s="19">
        <v>50.1</v>
      </c>
      <c r="D170" s="18" t="s">
        <v>1592</v>
      </c>
      <c r="E170" s="88" t="s">
        <v>1208</v>
      </c>
      <c r="M170" s="19"/>
    </row>
    <row r="171" spans="1:13">
      <c r="A171" s="20">
        <v>4</v>
      </c>
      <c r="B171" s="20" t="s">
        <v>21</v>
      </c>
      <c r="C171" s="44">
        <v>48.9</v>
      </c>
      <c r="D171" t="s">
        <v>227</v>
      </c>
      <c r="E171" s="88" t="s">
        <v>1208</v>
      </c>
    </row>
    <row r="172" spans="1:13">
      <c r="A172" s="20">
        <v>5</v>
      </c>
      <c r="B172" s="20" t="s">
        <v>245</v>
      </c>
      <c r="C172" s="44">
        <v>45.65</v>
      </c>
      <c r="D172" s="15" t="s">
        <v>581</v>
      </c>
      <c r="E172" s="88" t="s">
        <v>1208</v>
      </c>
      <c r="F172" s="15"/>
    </row>
    <row r="173" spans="1:13">
      <c r="A173" s="20">
        <v>6</v>
      </c>
      <c r="B173" s="20" t="s">
        <v>35</v>
      </c>
      <c r="C173" s="44">
        <v>45.35</v>
      </c>
      <c r="D173" t="s">
        <v>227</v>
      </c>
      <c r="E173" s="88" t="s">
        <v>1208</v>
      </c>
    </row>
    <row r="174" spans="1:13">
      <c r="A174" s="20">
        <v>7</v>
      </c>
      <c r="B174" s="20" t="s">
        <v>19</v>
      </c>
      <c r="C174" s="44">
        <v>40.35</v>
      </c>
      <c r="D174" t="s">
        <v>227</v>
      </c>
      <c r="E174" s="88" t="s">
        <v>1208</v>
      </c>
    </row>
    <row r="175" spans="1:13" s="18" customFormat="1">
      <c r="A175" s="20">
        <v>8</v>
      </c>
      <c r="B175" t="s">
        <v>193</v>
      </c>
      <c r="C175" s="19">
        <v>35.96</v>
      </c>
      <c r="D175" s="18" t="s">
        <v>1592</v>
      </c>
      <c r="E175" s="88" t="s">
        <v>1208</v>
      </c>
      <c r="M175" s="19"/>
    </row>
    <row r="176" spans="1:13">
      <c r="A176" s="20">
        <v>9</v>
      </c>
      <c r="B176" s="20" t="s">
        <v>23</v>
      </c>
      <c r="C176" s="44">
        <v>35.35</v>
      </c>
      <c r="D176" t="s">
        <v>227</v>
      </c>
      <c r="E176" s="88" t="s">
        <v>1208</v>
      </c>
    </row>
    <row r="177" spans="1:13">
      <c r="A177" s="20">
        <v>9</v>
      </c>
      <c r="B177" s="20" t="s">
        <v>24</v>
      </c>
      <c r="C177" s="44">
        <v>35.35</v>
      </c>
      <c r="D177" t="s">
        <v>227</v>
      </c>
      <c r="E177" s="88" t="s">
        <v>1208</v>
      </c>
    </row>
    <row r="178" spans="1:13">
      <c r="A178" s="20">
        <v>11</v>
      </c>
      <c r="B178" s="29" t="s">
        <v>955</v>
      </c>
      <c r="C178" s="30">
        <v>32.049999999999997</v>
      </c>
      <c r="D178" s="18" t="s">
        <v>956</v>
      </c>
      <c r="E178" s="88" t="s">
        <v>1208</v>
      </c>
      <c r="F178" s="18"/>
    </row>
    <row r="179" spans="1:13">
      <c r="A179" s="20">
        <v>12</v>
      </c>
      <c r="B179" s="29" t="s">
        <v>760</v>
      </c>
      <c r="C179" s="30">
        <v>31.05</v>
      </c>
      <c r="D179" s="18" t="s">
        <v>956</v>
      </c>
      <c r="E179" s="88" t="s">
        <v>1208</v>
      </c>
      <c r="F179" s="18"/>
    </row>
    <row r="180" spans="1:13" s="18" customFormat="1">
      <c r="A180" s="20">
        <v>13</v>
      </c>
      <c r="B180" s="18" t="s">
        <v>1476</v>
      </c>
      <c r="C180" s="19">
        <v>27</v>
      </c>
      <c r="D180" s="18" t="s">
        <v>1523</v>
      </c>
      <c r="E180" s="19" t="s">
        <v>1238</v>
      </c>
      <c r="M180" s="19"/>
    </row>
    <row r="181" spans="1:13">
      <c r="A181" s="20">
        <v>14</v>
      </c>
      <c r="B181" s="20" t="s">
        <v>36</v>
      </c>
      <c r="C181" s="44">
        <v>21.9</v>
      </c>
      <c r="D181" t="s">
        <v>227</v>
      </c>
      <c r="E181" s="88" t="s">
        <v>1208</v>
      </c>
    </row>
    <row r="182" spans="1:13">
      <c r="A182" s="20"/>
      <c r="B182" s="20" t="s">
        <v>475</v>
      </c>
      <c r="C182" s="44"/>
      <c r="E182" s="88"/>
    </row>
    <row r="183" spans="1:13">
      <c r="A183" s="20"/>
      <c r="B183" s="20"/>
      <c r="C183" s="44"/>
      <c r="D183" s="18"/>
      <c r="F183" s="18"/>
    </row>
    <row r="184" spans="1:13">
      <c r="A184" s="20"/>
      <c r="B184" s="20" t="s">
        <v>668</v>
      </c>
      <c r="C184" s="44"/>
    </row>
    <row r="185" spans="1:13">
      <c r="A185" s="20" t="s">
        <v>31</v>
      </c>
      <c r="B185" s="20"/>
      <c r="C185" s="44" t="s">
        <v>321</v>
      </c>
      <c r="D185" s="5" t="s">
        <v>335</v>
      </c>
      <c r="E185" s="88">
        <f>SUM(C186:C195)/10</f>
        <v>14.9</v>
      </c>
      <c r="F185" t="s">
        <v>260</v>
      </c>
    </row>
    <row r="186" spans="1:13" s="18" customFormat="1">
      <c r="A186" s="20">
        <v>1</v>
      </c>
      <c r="B186" s="20" t="s">
        <v>161</v>
      </c>
      <c r="C186" s="44">
        <v>36</v>
      </c>
      <c r="D186" s="18" t="s">
        <v>1058</v>
      </c>
      <c r="E186" s="88"/>
      <c r="M186" s="19"/>
    </row>
    <row r="187" spans="1:13">
      <c r="A187" s="20">
        <v>2</v>
      </c>
      <c r="B187" s="20" t="s">
        <v>4</v>
      </c>
      <c r="C187" s="44">
        <v>32</v>
      </c>
      <c r="D187" s="18" t="s">
        <v>621</v>
      </c>
      <c r="E187" s="88"/>
      <c r="F187" s="18"/>
    </row>
    <row r="188" spans="1:13">
      <c r="A188" s="20">
        <v>3</v>
      </c>
      <c r="B188" s="20" t="s">
        <v>206</v>
      </c>
      <c r="C188" s="44">
        <v>22</v>
      </c>
      <c r="D188" t="s">
        <v>320</v>
      </c>
      <c r="E188" s="88"/>
    </row>
    <row r="189" spans="1:13" s="18" customFormat="1">
      <c r="A189" s="20">
        <v>4</v>
      </c>
      <c r="B189" s="20" t="s">
        <v>340</v>
      </c>
      <c r="C189" s="44">
        <v>14</v>
      </c>
      <c r="D189" s="18" t="s">
        <v>1058</v>
      </c>
      <c r="E189" s="88"/>
      <c r="J189" s="29"/>
      <c r="K189" s="29"/>
      <c r="M189" s="19"/>
    </row>
    <row r="190" spans="1:13" s="18" customFormat="1">
      <c r="A190" s="20">
        <v>5</v>
      </c>
      <c r="B190" s="20" t="s">
        <v>347</v>
      </c>
      <c r="C190" s="44">
        <v>9</v>
      </c>
      <c r="D190" s="18" t="s">
        <v>1058</v>
      </c>
      <c r="E190" s="88"/>
      <c r="J190" s="29"/>
      <c r="K190" s="29"/>
      <c r="M190" s="19"/>
    </row>
    <row r="191" spans="1:13">
      <c r="A191" s="20">
        <v>5</v>
      </c>
      <c r="B191" s="20" t="s">
        <v>33</v>
      </c>
      <c r="C191" s="44">
        <v>9</v>
      </c>
      <c r="D191" s="18" t="s">
        <v>621</v>
      </c>
      <c r="E191" s="88"/>
      <c r="J191" s="29"/>
      <c r="K191" s="29"/>
    </row>
    <row r="192" spans="1:13">
      <c r="A192" s="20">
        <v>7</v>
      </c>
      <c r="B192" s="20" t="s">
        <v>617</v>
      </c>
      <c r="C192" s="44">
        <v>8</v>
      </c>
      <c r="D192" s="18" t="s">
        <v>621</v>
      </c>
      <c r="E192" s="88"/>
      <c r="F192" s="18"/>
      <c r="J192" s="29"/>
      <c r="K192" s="29"/>
    </row>
    <row r="193" spans="1:13">
      <c r="A193" s="20">
        <v>8</v>
      </c>
      <c r="B193" s="20" t="s">
        <v>1</v>
      </c>
      <c r="C193" s="44">
        <v>7</v>
      </c>
      <c r="D193" t="s">
        <v>320</v>
      </c>
      <c r="E193" s="88"/>
    </row>
    <row r="194" spans="1:13">
      <c r="A194" s="20">
        <v>8</v>
      </c>
      <c r="B194" s="20" t="s">
        <v>1024</v>
      </c>
      <c r="C194" s="44">
        <v>7</v>
      </c>
      <c r="D194" s="18" t="s">
        <v>1058</v>
      </c>
      <c r="E194" s="88"/>
      <c r="F194" s="18"/>
    </row>
    <row r="195" spans="1:13">
      <c r="A195" s="20">
        <v>10</v>
      </c>
      <c r="B195" s="20" t="s">
        <v>612</v>
      </c>
      <c r="C195" s="44">
        <v>5</v>
      </c>
      <c r="D195" s="18" t="s">
        <v>621</v>
      </c>
      <c r="E195" s="88"/>
      <c r="F195" s="18"/>
    </row>
    <row r="196" spans="1:13">
      <c r="A196" s="20"/>
      <c r="B196" s="20"/>
      <c r="C196" s="44" t="s">
        <v>322</v>
      </c>
      <c r="E196" s="88"/>
    </row>
    <row r="197" spans="1:13">
      <c r="A197" s="20">
        <v>9</v>
      </c>
      <c r="B197" s="20" t="s">
        <v>205</v>
      </c>
      <c r="C197" s="44">
        <v>20</v>
      </c>
      <c r="D197" t="s">
        <v>320</v>
      </c>
      <c r="E197" s="88"/>
    </row>
    <row r="198" spans="1:13">
      <c r="A198" s="20">
        <v>10</v>
      </c>
      <c r="B198" s="20" t="s">
        <v>10</v>
      </c>
      <c r="C198" s="44">
        <v>17</v>
      </c>
      <c r="D198" s="18" t="s">
        <v>1058</v>
      </c>
      <c r="E198" s="88"/>
      <c r="F198" s="18"/>
    </row>
    <row r="199" spans="1:13" s="18" customFormat="1">
      <c r="A199" s="20">
        <v>10</v>
      </c>
      <c r="B199" s="25" t="s">
        <v>1095</v>
      </c>
      <c r="C199" s="30">
        <v>17</v>
      </c>
      <c r="D199" s="18" t="s">
        <v>1099</v>
      </c>
      <c r="E199" s="88"/>
      <c r="M199" s="19"/>
    </row>
    <row r="200" spans="1:13" s="18" customFormat="1">
      <c r="A200" s="20">
        <v>12</v>
      </c>
      <c r="B200" s="25" t="s">
        <v>448</v>
      </c>
      <c r="C200" s="30">
        <v>15</v>
      </c>
      <c r="D200" s="18" t="s">
        <v>1099</v>
      </c>
      <c r="E200" s="88"/>
      <c r="M200" s="19"/>
    </row>
    <row r="201" spans="1:13">
      <c r="A201" s="20">
        <v>13</v>
      </c>
      <c r="B201" s="20" t="s">
        <v>210</v>
      </c>
      <c r="C201" s="44">
        <v>11</v>
      </c>
      <c r="D201" t="s">
        <v>320</v>
      </c>
      <c r="E201" s="88"/>
    </row>
    <row r="202" spans="1:13">
      <c r="A202" s="20">
        <v>13</v>
      </c>
      <c r="B202" s="20" t="s">
        <v>285</v>
      </c>
      <c r="C202" s="44">
        <v>11</v>
      </c>
      <c r="D202" t="s">
        <v>320</v>
      </c>
      <c r="E202" s="88"/>
    </row>
    <row r="203" spans="1:13">
      <c r="A203" s="20">
        <v>15</v>
      </c>
      <c r="B203" s="20" t="s">
        <v>616</v>
      </c>
      <c r="C203" s="44">
        <v>10</v>
      </c>
      <c r="D203" s="18" t="s">
        <v>621</v>
      </c>
      <c r="E203" s="88"/>
      <c r="F203" s="18"/>
    </row>
    <row r="204" spans="1:13">
      <c r="A204" s="20">
        <v>15</v>
      </c>
      <c r="B204" s="20" t="s">
        <v>290</v>
      </c>
      <c r="C204" s="44">
        <v>10</v>
      </c>
      <c r="D204" t="s">
        <v>320</v>
      </c>
      <c r="E204" s="88"/>
    </row>
    <row r="205" spans="1:13" s="18" customFormat="1">
      <c r="A205" s="20">
        <v>15</v>
      </c>
      <c r="B205" s="20" t="s">
        <v>772</v>
      </c>
      <c r="C205" s="44">
        <v>10</v>
      </c>
      <c r="D205" s="18" t="s">
        <v>1058</v>
      </c>
      <c r="E205" s="88"/>
      <c r="M205" s="19"/>
    </row>
    <row r="206" spans="1:13">
      <c r="A206" s="20">
        <v>15</v>
      </c>
      <c r="B206" s="20" t="s">
        <v>324</v>
      </c>
      <c r="C206" s="44">
        <v>10</v>
      </c>
      <c r="D206" t="s">
        <v>320</v>
      </c>
      <c r="E206" s="88"/>
    </row>
    <row r="207" spans="1:13">
      <c r="A207" s="20">
        <v>19</v>
      </c>
      <c r="B207" s="20" t="s">
        <v>613</v>
      </c>
      <c r="C207" s="44">
        <v>8</v>
      </c>
      <c r="D207" s="18" t="s">
        <v>621</v>
      </c>
      <c r="E207" s="88"/>
      <c r="F207" s="18"/>
      <c r="J207" s="29"/>
    </row>
    <row r="208" spans="1:13" s="18" customFormat="1">
      <c r="A208" s="20">
        <v>18</v>
      </c>
      <c r="B208" s="25" t="s">
        <v>327</v>
      </c>
      <c r="C208" s="30">
        <v>8</v>
      </c>
      <c r="D208" s="18" t="s">
        <v>1099</v>
      </c>
      <c r="E208" s="88"/>
      <c r="L208" s="25"/>
      <c r="M208" s="19"/>
    </row>
    <row r="209" spans="1:13">
      <c r="A209" s="20">
        <v>21</v>
      </c>
      <c r="B209" s="20" t="s">
        <v>325</v>
      </c>
      <c r="C209" s="44">
        <v>7</v>
      </c>
      <c r="D209" t="s">
        <v>320</v>
      </c>
      <c r="E209" s="88"/>
    </row>
    <row r="210" spans="1:13" s="18" customFormat="1">
      <c r="A210" s="20">
        <v>21</v>
      </c>
      <c r="B210" s="25" t="s">
        <v>749</v>
      </c>
      <c r="C210" s="30">
        <v>7</v>
      </c>
      <c r="D210" s="18" t="s">
        <v>1099</v>
      </c>
      <c r="E210" s="88"/>
      <c r="M210" s="19"/>
    </row>
    <row r="211" spans="1:13">
      <c r="A211" s="20">
        <v>23</v>
      </c>
      <c r="B211" s="20" t="s">
        <v>15</v>
      </c>
      <c r="C211" s="44">
        <v>6</v>
      </c>
      <c r="D211" s="18" t="s">
        <v>621</v>
      </c>
      <c r="E211" s="88"/>
      <c r="F211" s="18"/>
    </row>
    <row r="212" spans="1:13">
      <c r="A212" s="20"/>
      <c r="B212" s="20"/>
      <c r="C212" s="44" t="s">
        <v>280</v>
      </c>
      <c r="E212" s="88"/>
      <c r="J212" s="29"/>
    </row>
    <row r="213" spans="1:13" s="18" customFormat="1">
      <c r="A213" s="20">
        <v>24</v>
      </c>
      <c r="B213" s="25" t="s">
        <v>1097</v>
      </c>
      <c r="C213" s="30">
        <v>27</v>
      </c>
      <c r="D213" s="18" t="s">
        <v>1099</v>
      </c>
      <c r="E213" s="88"/>
      <c r="M213" s="19"/>
    </row>
    <row r="214" spans="1:13">
      <c r="A214" s="20">
        <v>25</v>
      </c>
      <c r="B214" s="20" t="s">
        <v>615</v>
      </c>
      <c r="C214" s="44">
        <v>15</v>
      </c>
      <c r="D214" s="18" t="s">
        <v>621</v>
      </c>
      <c r="E214" s="88"/>
      <c r="F214" s="18"/>
    </row>
    <row r="215" spans="1:13" s="18" customFormat="1">
      <c r="A215" s="20">
        <v>25</v>
      </c>
      <c r="B215" s="25" t="s">
        <v>421</v>
      </c>
      <c r="C215" s="30">
        <v>15</v>
      </c>
      <c r="D215" s="18" t="s">
        <v>1099</v>
      </c>
      <c r="E215" s="88"/>
      <c r="L215" s="25"/>
      <c r="M215" s="19"/>
    </row>
    <row r="216" spans="1:13" s="18" customFormat="1">
      <c r="A216" s="20">
        <v>27</v>
      </c>
      <c r="B216" s="25" t="s">
        <v>1098</v>
      </c>
      <c r="C216" s="30">
        <v>14</v>
      </c>
      <c r="D216" s="18" t="s">
        <v>1099</v>
      </c>
      <c r="E216" s="88"/>
      <c r="L216" s="25"/>
      <c r="M216" s="19"/>
    </row>
    <row r="217" spans="1:13">
      <c r="A217" s="20">
        <v>27</v>
      </c>
      <c r="B217" s="20" t="s">
        <v>32</v>
      </c>
      <c r="C217" s="44">
        <v>14</v>
      </c>
      <c r="D217" s="18" t="s">
        <v>621</v>
      </c>
      <c r="E217" s="88"/>
      <c r="F217" s="18"/>
    </row>
    <row r="218" spans="1:13" s="18" customFormat="1">
      <c r="A218" s="20">
        <v>29</v>
      </c>
      <c r="B218" s="25" t="s">
        <v>247</v>
      </c>
      <c r="C218" s="30">
        <v>11</v>
      </c>
      <c r="D218" s="18" t="s">
        <v>1099</v>
      </c>
      <c r="E218" s="88"/>
      <c r="L218" s="25"/>
      <c r="M218" s="19"/>
    </row>
    <row r="219" spans="1:13">
      <c r="A219" s="20">
        <v>30</v>
      </c>
      <c r="B219" s="20" t="s">
        <v>13</v>
      </c>
      <c r="C219" s="44">
        <v>10</v>
      </c>
      <c r="D219" s="18" t="s">
        <v>621</v>
      </c>
      <c r="E219" s="88"/>
      <c r="F219" s="18"/>
    </row>
    <row r="220" spans="1:13">
      <c r="A220" s="20">
        <v>31</v>
      </c>
      <c r="B220" s="20" t="s">
        <v>341</v>
      </c>
      <c r="C220" s="44">
        <v>9</v>
      </c>
      <c r="D220" t="s">
        <v>332</v>
      </c>
      <c r="E220" s="88"/>
    </row>
    <row r="221" spans="1:13">
      <c r="A221" s="20">
        <v>31</v>
      </c>
      <c r="B221" s="20" t="s">
        <v>326</v>
      </c>
      <c r="C221" s="44">
        <v>9</v>
      </c>
      <c r="D221" t="s">
        <v>320</v>
      </c>
      <c r="E221" s="88"/>
    </row>
    <row r="222" spans="1:13">
      <c r="A222" s="20">
        <v>31</v>
      </c>
      <c r="B222" s="20" t="s">
        <v>618</v>
      </c>
      <c r="C222" s="44">
        <v>9</v>
      </c>
      <c r="D222" s="18" t="s">
        <v>621</v>
      </c>
      <c r="E222" s="88"/>
      <c r="F222" s="18"/>
    </row>
    <row r="223" spans="1:13">
      <c r="A223" s="20">
        <v>34</v>
      </c>
      <c r="B223" s="20" t="s">
        <v>11</v>
      </c>
      <c r="C223" s="44">
        <v>8</v>
      </c>
      <c r="D223" s="18" t="s">
        <v>621</v>
      </c>
      <c r="E223" s="88"/>
      <c r="F223" s="18"/>
    </row>
    <row r="224" spans="1:13">
      <c r="A224" s="20">
        <v>35</v>
      </c>
      <c r="B224" s="20" t="s">
        <v>203</v>
      </c>
      <c r="C224" s="44">
        <v>7</v>
      </c>
      <c r="D224" t="s">
        <v>320</v>
      </c>
      <c r="E224" s="88"/>
    </row>
    <row r="225" spans="1:13">
      <c r="A225" s="20">
        <v>35</v>
      </c>
      <c r="B225" s="20" t="s">
        <v>17</v>
      </c>
      <c r="C225" s="44">
        <v>7</v>
      </c>
      <c r="D225" s="18" t="s">
        <v>621</v>
      </c>
      <c r="E225" s="88"/>
      <c r="F225" s="18"/>
    </row>
    <row r="226" spans="1:13">
      <c r="A226" s="20">
        <v>35</v>
      </c>
      <c r="B226" s="20" t="s">
        <v>619</v>
      </c>
      <c r="C226" s="44">
        <v>7</v>
      </c>
      <c r="D226" s="18" t="s">
        <v>621</v>
      </c>
      <c r="E226" s="88"/>
      <c r="F226" s="18"/>
    </row>
    <row r="227" spans="1:13">
      <c r="A227" s="20">
        <v>38</v>
      </c>
      <c r="B227" s="20" t="s">
        <v>574</v>
      </c>
      <c r="C227" s="44">
        <v>6</v>
      </c>
      <c r="D227" t="s">
        <v>320</v>
      </c>
      <c r="E227" s="88"/>
    </row>
    <row r="228" spans="1:13">
      <c r="A228" s="20">
        <v>38</v>
      </c>
      <c r="B228" s="20" t="s">
        <v>614</v>
      </c>
      <c r="C228" s="44">
        <v>6</v>
      </c>
      <c r="D228" s="18" t="s">
        <v>621</v>
      </c>
      <c r="E228" s="88"/>
      <c r="F228" s="18"/>
    </row>
    <row r="229" spans="1:13">
      <c r="A229" s="20">
        <v>40</v>
      </c>
      <c r="B229" s="20" t="s">
        <v>328</v>
      </c>
      <c r="C229" s="44">
        <v>5</v>
      </c>
      <c r="D229" t="s">
        <v>332</v>
      </c>
      <c r="E229" s="88"/>
    </row>
    <row r="230" spans="1:13">
      <c r="A230" s="20"/>
      <c r="B230" s="20"/>
      <c r="C230" s="44" t="s">
        <v>323</v>
      </c>
      <c r="E230" s="88"/>
    </row>
    <row r="231" spans="1:13">
      <c r="A231" s="20">
        <v>41</v>
      </c>
      <c r="B231" s="20" t="s">
        <v>329</v>
      </c>
      <c r="C231" s="44">
        <v>26</v>
      </c>
      <c r="D231" t="s">
        <v>332</v>
      </c>
      <c r="E231" s="88"/>
      <c r="F231" s="18"/>
    </row>
    <row r="232" spans="1:13">
      <c r="A232" s="20">
        <v>42</v>
      </c>
      <c r="B232" s="20" t="s">
        <v>215</v>
      </c>
      <c r="C232" s="44">
        <v>20</v>
      </c>
      <c r="D232" t="s">
        <v>332</v>
      </c>
      <c r="E232" s="88"/>
      <c r="F232" s="18"/>
    </row>
    <row r="233" spans="1:13">
      <c r="A233" s="20">
        <v>43</v>
      </c>
      <c r="B233" s="20" t="s">
        <v>211</v>
      </c>
      <c r="C233" s="44">
        <v>18</v>
      </c>
      <c r="D233" t="s">
        <v>332</v>
      </c>
      <c r="E233" s="88"/>
    </row>
    <row r="234" spans="1:13">
      <c r="A234" s="20">
        <v>44</v>
      </c>
      <c r="B234" s="20" t="s">
        <v>295</v>
      </c>
      <c r="C234" s="44">
        <v>16</v>
      </c>
      <c r="D234" t="s">
        <v>320</v>
      </c>
      <c r="E234" s="88"/>
    </row>
    <row r="235" spans="1:13" s="18" customFormat="1">
      <c r="A235" s="20">
        <v>45</v>
      </c>
      <c r="B235" s="25" t="s">
        <v>1100</v>
      </c>
      <c r="C235" s="30">
        <v>15</v>
      </c>
      <c r="D235" s="18" t="s">
        <v>1099</v>
      </c>
      <c r="E235" s="88"/>
      <c r="M235" s="19"/>
    </row>
    <row r="236" spans="1:13">
      <c r="A236" s="20">
        <v>46</v>
      </c>
      <c r="B236" s="20" t="s">
        <v>536</v>
      </c>
      <c r="C236" s="44">
        <v>12</v>
      </c>
      <c r="D236" s="18" t="s">
        <v>621</v>
      </c>
      <c r="E236" s="88"/>
      <c r="F236" s="18"/>
    </row>
    <row r="237" spans="1:13">
      <c r="A237" s="20">
        <v>47</v>
      </c>
      <c r="B237" s="20" t="s">
        <v>330</v>
      </c>
      <c r="C237" s="44">
        <v>9</v>
      </c>
      <c r="D237" t="s">
        <v>332</v>
      </c>
      <c r="E237" s="88"/>
    </row>
    <row r="238" spans="1:13">
      <c r="A238" s="20">
        <v>48</v>
      </c>
      <c r="B238" s="20" t="s">
        <v>331</v>
      </c>
      <c r="C238" s="44">
        <v>5</v>
      </c>
      <c r="D238" t="s">
        <v>320</v>
      </c>
      <c r="E238" s="88"/>
    </row>
    <row r="239" spans="1:13" s="18" customFormat="1">
      <c r="A239" s="20"/>
      <c r="B239" s="20"/>
      <c r="C239" s="44" t="s">
        <v>333</v>
      </c>
      <c r="E239" s="88"/>
      <c r="M239" s="19"/>
    </row>
    <row r="240" spans="1:13" s="18" customFormat="1">
      <c r="A240" s="20">
        <v>49</v>
      </c>
      <c r="B240" s="25" t="s">
        <v>1102</v>
      </c>
      <c r="C240" s="30">
        <v>30</v>
      </c>
      <c r="D240" s="18" t="s">
        <v>1099</v>
      </c>
      <c r="E240" s="88"/>
      <c r="M240" s="19"/>
    </row>
    <row r="241" spans="1:13" s="18" customFormat="1">
      <c r="A241" s="20">
        <v>50</v>
      </c>
      <c r="B241" s="25" t="s">
        <v>1101</v>
      </c>
      <c r="C241" s="30">
        <v>27</v>
      </c>
      <c r="D241" s="18" t="s">
        <v>1099</v>
      </c>
      <c r="E241" s="88"/>
      <c r="M241" s="19"/>
    </row>
    <row r="242" spans="1:13">
      <c r="A242" s="20"/>
      <c r="B242" s="20" t="s">
        <v>475</v>
      </c>
      <c r="C242" s="44"/>
      <c r="E242" s="88"/>
    </row>
    <row r="243" spans="1:13">
      <c r="A243" s="20" t="s">
        <v>27</v>
      </c>
      <c r="B243" s="20"/>
      <c r="C243" s="19" t="s">
        <v>322</v>
      </c>
      <c r="E243" s="88"/>
    </row>
    <row r="244" spans="1:13" s="18" customFormat="1">
      <c r="A244" s="20">
        <v>1</v>
      </c>
      <c r="B244" s="25" t="s">
        <v>1094</v>
      </c>
      <c r="C244" s="30">
        <v>5</v>
      </c>
      <c r="D244" s="18" t="s">
        <v>1099</v>
      </c>
      <c r="E244" s="88"/>
      <c r="M244" s="19"/>
    </row>
    <row r="245" spans="1:13" s="18" customFormat="1">
      <c r="A245" s="20"/>
      <c r="B245" s="20"/>
      <c r="C245" s="44" t="s">
        <v>280</v>
      </c>
      <c r="E245" s="88"/>
      <c r="M245" s="19"/>
    </row>
    <row r="246" spans="1:13">
      <c r="A246" s="20">
        <v>2</v>
      </c>
      <c r="B246" s="20" t="s">
        <v>20</v>
      </c>
      <c r="C246" s="44">
        <v>16</v>
      </c>
      <c r="D246" s="18" t="s">
        <v>621</v>
      </c>
      <c r="E246" s="88"/>
    </row>
    <row r="247" spans="1:13">
      <c r="A247" s="20">
        <v>3</v>
      </c>
      <c r="B247" s="20" t="s">
        <v>22</v>
      </c>
      <c r="C247" s="44">
        <v>12</v>
      </c>
      <c r="D247" s="18" t="s">
        <v>621</v>
      </c>
      <c r="E247" s="88"/>
      <c r="F247" s="18"/>
    </row>
    <row r="248" spans="1:13">
      <c r="A248" s="20">
        <v>4</v>
      </c>
      <c r="B248" s="20" t="s">
        <v>225</v>
      </c>
      <c r="C248" s="44">
        <v>6</v>
      </c>
      <c r="D248" t="s">
        <v>320</v>
      </c>
      <c r="E248" s="88"/>
    </row>
    <row r="249" spans="1:13">
      <c r="A249" s="20"/>
      <c r="B249" s="20"/>
      <c r="C249" s="44" t="s">
        <v>323</v>
      </c>
      <c r="E249" s="88"/>
    </row>
    <row r="250" spans="1:13">
      <c r="A250" s="20">
        <v>5</v>
      </c>
      <c r="B250" s="20" t="s">
        <v>35</v>
      </c>
      <c r="C250" s="44">
        <v>20</v>
      </c>
      <c r="D250" s="18" t="s">
        <v>621</v>
      </c>
      <c r="E250" s="88"/>
      <c r="F250" s="18"/>
    </row>
    <row r="251" spans="1:13">
      <c r="A251" s="20">
        <v>6</v>
      </c>
      <c r="B251" s="20" t="s">
        <v>193</v>
      </c>
      <c r="C251" s="44">
        <v>12</v>
      </c>
      <c r="D251" s="18" t="s">
        <v>1099</v>
      </c>
      <c r="E251" s="88"/>
    </row>
    <row r="252" spans="1:13">
      <c r="A252" s="20">
        <v>7</v>
      </c>
      <c r="B252" s="20" t="s">
        <v>21</v>
      </c>
      <c r="C252" s="44">
        <v>10</v>
      </c>
      <c r="D252" t="s">
        <v>320</v>
      </c>
      <c r="E252" s="88"/>
    </row>
    <row r="253" spans="1:13">
      <c r="A253" s="20">
        <v>7</v>
      </c>
      <c r="B253" s="20" t="s">
        <v>611</v>
      </c>
      <c r="C253" s="44">
        <v>10</v>
      </c>
      <c r="D253" s="18" t="s">
        <v>621</v>
      </c>
      <c r="E253" s="88"/>
      <c r="F253" s="18"/>
    </row>
    <row r="254" spans="1:13">
      <c r="A254" s="20">
        <v>9</v>
      </c>
      <c r="B254" s="20" t="s">
        <v>193</v>
      </c>
      <c r="C254" s="44">
        <v>7</v>
      </c>
      <c r="D254" s="18" t="s">
        <v>621</v>
      </c>
      <c r="E254" s="88"/>
      <c r="F254" s="18"/>
    </row>
    <row r="255" spans="1:13">
      <c r="A255" s="20">
        <v>9</v>
      </c>
      <c r="B255" s="20" t="s">
        <v>23</v>
      </c>
      <c r="C255" s="44">
        <v>7</v>
      </c>
      <c r="D255" s="18" t="s">
        <v>621</v>
      </c>
      <c r="E255" s="88"/>
      <c r="F255" s="18"/>
    </row>
    <row r="256" spans="1:13">
      <c r="A256" s="20">
        <v>11</v>
      </c>
      <c r="B256" s="20" t="s">
        <v>269</v>
      </c>
      <c r="C256" s="44">
        <v>5</v>
      </c>
      <c r="D256" t="s">
        <v>320</v>
      </c>
      <c r="E256" s="88"/>
    </row>
    <row r="257" spans="1:13">
      <c r="A257" s="20"/>
      <c r="B257" s="20"/>
      <c r="C257" s="44" t="s">
        <v>333</v>
      </c>
      <c r="E257" s="88"/>
    </row>
    <row r="258" spans="1:13">
      <c r="A258" s="20">
        <v>12</v>
      </c>
      <c r="B258" s="20" t="s">
        <v>609</v>
      </c>
      <c r="C258" s="44">
        <v>28</v>
      </c>
      <c r="D258" s="18" t="s">
        <v>621</v>
      </c>
      <c r="E258" s="88"/>
      <c r="F258" s="18"/>
    </row>
    <row r="259" spans="1:13">
      <c r="A259" s="20">
        <v>13</v>
      </c>
      <c r="B259" s="20" t="s">
        <v>498</v>
      </c>
      <c r="C259" s="44">
        <v>23</v>
      </c>
      <c r="D259" t="s">
        <v>332</v>
      </c>
      <c r="E259" s="88"/>
    </row>
    <row r="260" spans="1:13">
      <c r="A260" s="20">
        <v>14</v>
      </c>
      <c r="B260" s="20" t="s">
        <v>610</v>
      </c>
      <c r="C260" s="44">
        <v>6</v>
      </c>
      <c r="D260" s="18" t="s">
        <v>621</v>
      </c>
      <c r="E260" s="88"/>
      <c r="F260" s="18"/>
    </row>
    <row r="261" spans="1:13">
      <c r="A261" s="20"/>
      <c r="B261" s="20"/>
      <c r="C261" s="44" t="s">
        <v>353</v>
      </c>
      <c r="D261" s="18"/>
      <c r="E261" s="88"/>
      <c r="F261" s="18"/>
    </row>
    <row r="262" spans="1:13">
      <c r="A262" s="20">
        <v>15</v>
      </c>
      <c r="B262" s="20" t="s">
        <v>620</v>
      </c>
      <c r="C262" s="44">
        <v>10</v>
      </c>
      <c r="D262" s="18" t="s">
        <v>621</v>
      </c>
      <c r="E262" s="88"/>
      <c r="F262" s="18"/>
    </row>
    <row r="263" spans="1:13" s="18" customFormat="1">
      <c r="A263" s="20">
        <v>16</v>
      </c>
      <c r="B263" s="25" t="s">
        <v>768</v>
      </c>
      <c r="C263" s="30">
        <v>7</v>
      </c>
      <c r="D263" s="18" t="s">
        <v>1099</v>
      </c>
      <c r="E263" s="88"/>
      <c r="M263" s="19"/>
    </row>
    <row r="264" spans="1:13">
      <c r="A264" s="20"/>
      <c r="B264" s="20"/>
      <c r="C264" s="44" t="s">
        <v>334</v>
      </c>
      <c r="E264" s="88"/>
    </row>
    <row r="265" spans="1:13">
      <c r="A265" s="20">
        <v>17</v>
      </c>
      <c r="B265" s="20" t="s">
        <v>226</v>
      </c>
      <c r="C265" s="44">
        <v>21</v>
      </c>
      <c r="D265" t="s">
        <v>332</v>
      </c>
      <c r="E265" s="88"/>
    </row>
    <row r="266" spans="1:13">
      <c r="A266" s="20"/>
      <c r="B266" s="20" t="s">
        <v>475</v>
      </c>
      <c r="C266" s="44"/>
      <c r="E266" s="88"/>
    </row>
    <row r="267" spans="1:13">
      <c r="A267" s="20"/>
      <c r="B267" s="20"/>
      <c r="C267" s="44"/>
    </row>
    <row r="268" spans="1:13">
      <c r="A268" s="20"/>
      <c r="B268" s="20" t="s">
        <v>650</v>
      </c>
      <c r="C268" s="44" t="s">
        <v>544</v>
      </c>
    </row>
    <row r="269" spans="1:13">
      <c r="A269" s="20" t="s">
        <v>31</v>
      </c>
      <c r="B269" s="20"/>
      <c r="C269" s="44"/>
      <c r="D269" s="1" t="s">
        <v>150</v>
      </c>
      <c r="E269" s="88">
        <f>SUM(C270:C316)/47</f>
        <v>82.203191489361714</v>
      </c>
      <c r="F269" t="s">
        <v>151</v>
      </c>
    </row>
    <row r="270" spans="1:13">
      <c r="A270" s="20">
        <v>1</v>
      </c>
      <c r="B270" s="18" t="s">
        <v>1554</v>
      </c>
      <c r="C270" s="19">
        <v>123.75</v>
      </c>
      <c r="D270" s="18" t="s">
        <v>1523</v>
      </c>
      <c r="E270" s="19" t="s">
        <v>1238</v>
      </c>
      <c r="F270" s="18"/>
    </row>
    <row r="271" spans="1:13" s="18" customFormat="1">
      <c r="A271" s="20">
        <v>2</v>
      </c>
      <c r="B271" s="18" t="s">
        <v>795</v>
      </c>
      <c r="C271" s="44">
        <v>121.55</v>
      </c>
      <c r="D271" s="20" t="s">
        <v>807</v>
      </c>
      <c r="E271" s="88" t="s">
        <v>1508</v>
      </c>
      <c r="M271" s="19"/>
    </row>
    <row r="272" spans="1:13" s="18" customFormat="1">
      <c r="A272" s="20">
        <v>3</v>
      </c>
      <c r="B272" s="18" t="s">
        <v>33</v>
      </c>
      <c r="C272" s="19">
        <v>117.3</v>
      </c>
      <c r="D272" s="18" t="s">
        <v>1523</v>
      </c>
      <c r="E272" s="19" t="s">
        <v>1208</v>
      </c>
      <c r="M272" s="19"/>
    </row>
    <row r="273" spans="1:13" s="18" customFormat="1">
      <c r="A273" s="20">
        <v>4</v>
      </c>
      <c r="B273" s="18" t="s">
        <v>4</v>
      </c>
      <c r="C273" s="19">
        <v>116.8</v>
      </c>
      <c r="D273" s="20" t="s">
        <v>986</v>
      </c>
      <c r="E273" s="88" t="s">
        <v>1233</v>
      </c>
      <c r="M273" s="19"/>
    </row>
    <row r="274" spans="1:13" s="18" customFormat="1">
      <c r="A274" s="20">
        <v>5</v>
      </c>
      <c r="B274" s="18" t="s">
        <v>1095</v>
      </c>
      <c r="C274" s="19">
        <v>110.95</v>
      </c>
      <c r="D274" s="18" t="s">
        <v>1523</v>
      </c>
      <c r="E274" s="19" t="s">
        <v>1208</v>
      </c>
      <c r="M274" s="19"/>
    </row>
    <row r="275" spans="1:13" s="18" customFormat="1">
      <c r="A275" s="20">
        <v>6</v>
      </c>
      <c r="B275" s="18" t="s">
        <v>794</v>
      </c>
      <c r="C275" s="44">
        <v>110.75</v>
      </c>
      <c r="D275" s="20" t="s">
        <v>807</v>
      </c>
      <c r="E275" s="88" t="s">
        <v>1233</v>
      </c>
      <c r="M275" s="19"/>
    </row>
    <row r="276" spans="1:13" s="18" customFormat="1">
      <c r="A276" s="20">
        <v>7</v>
      </c>
      <c r="B276" s="18" t="s">
        <v>1553</v>
      </c>
      <c r="C276" s="19">
        <v>109.85</v>
      </c>
      <c r="D276" s="18" t="s">
        <v>1523</v>
      </c>
      <c r="E276" s="19" t="s">
        <v>1238</v>
      </c>
      <c r="M276" s="19"/>
    </row>
    <row r="277" spans="1:13" s="18" customFormat="1">
      <c r="A277" s="20">
        <v>8</v>
      </c>
      <c r="B277" s="18" t="s">
        <v>1532</v>
      </c>
      <c r="C277" s="19">
        <v>108.05</v>
      </c>
      <c r="D277" s="18" t="s">
        <v>1523</v>
      </c>
      <c r="E277" s="19" t="s">
        <v>1238</v>
      </c>
      <c r="M277" s="19"/>
    </row>
    <row r="278" spans="1:13" s="18" customFormat="1">
      <c r="A278" s="20">
        <v>9</v>
      </c>
      <c r="B278" s="20" t="s">
        <v>161</v>
      </c>
      <c r="C278" s="44">
        <v>106.55</v>
      </c>
      <c r="D278" s="20" t="s">
        <v>581</v>
      </c>
      <c r="E278" s="88" t="s">
        <v>1208</v>
      </c>
      <c r="M278" s="19"/>
    </row>
    <row r="279" spans="1:13">
      <c r="A279" s="20">
        <v>10</v>
      </c>
      <c r="B279" s="18" t="s">
        <v>799</v>
      </c>
      <c r="C279" s="44">
        <v>100.75</v>
      </c>
      <c r="D279" s="20" t="s">
        <v>807</v>
      </c>
      <c r="E279" s="88" t="s">
        <v>1208</v>
      </c>
      <c r="F279" s="18"/>
    </row>
    <row r="280" spans="1:13">
      <c r="A280" s="20">
        <v>10</v>
      </c>
      <c r="B280" s="18" t="s">
        <v>796</v>
      </c>
      <c r="C280" s="44">
        <v>100.75</v>
      </c>
      <c r="D280" s="20" t="s">
        <v>807</v>
      </c>
      <c r="E280" s="88" t="s">
        <v>1233</v>
      </c>
      <c r="F280" s="15"/>
    </row>
    <row r="281" spans="1:13">
      <c r="A281" s="20">
        <v>12</v>
      </c>
      <c r="B281" s="18" t="s">
        <v>213</v>
      </c>
      <c r="C281" s="19">
        <v>100.7</v>
      </c>
      <c r="D281" s="20" t="s">
        <v>986</v>
      </c>
      <c r="E281" s="88" t="s">
        <v>1233</v>
      </c>
      <c r="F281" s="18"/>
    </row>
    <row r="282" spans="1:13">
      <c r="A282" s="20">
        <v>13</v>
      </c>
      <c r="B282" s="41" t="s">
        <v>465</v>
      </c>
      <c r="C282" s="27">
        <v>100.37</v>
      </c>
      <c r="D282" s="20" t="s">
        <v>623</v>
      </c>
      <c r="E282" s="88" t="s">
        <v>1208</v>
      </c>
      <c r="F282" s="18"/>
    </row>
    <row r="283" spans="1:13">
      <c r="A283" s="20">
        <v>14</v>
      </c>
      <c r="B283" s="20" t="s">
        <v>254</v>
      </c>
      <c r="C283" s="44">
        <v>100.25</v>
      </c>
      <c r="D283" s="18" t="s">
        <v>239</v>
      </c>
      <c r="E283" s="88" t="s">
        <v>1208</v>
      </c>
      <c r="F283" s="18"/>
    </row>
    <row r="284" spans="1:13" s="18" customFormat="1">
      <c r="A284" s="20">
        <v>15</v>
      </c>
      <c r="B284" s="18" t="s">
        <v>347</v>
      </c>
      <c r="C284" s="19">
        <v>95.6</v>
      </c>
      <c r="D284" s="20" t="s">
        <v>986</v>
      </c>
      <c r="E284" s="88" t="s">
        <v>1208</v>
      </c>
      <c r="M284" s="19"/>
    </row>
    <row r="285" spans="1:13">
      <c r="A285" s="20">
        <v>16</v>
      </c>
      <c r="B285" s="18" t="s">
        <v>230</v>
      </c>
      <c r="C285" s="19">
        <v>94.85</v>
      </c>
      <c r="D285" s="20" t="s">
        <v>1184</v>
      </c>
      <c r="E285" s="88" t="s">
        <v>1233</v>
      </c>
    </row>
    <row r="286" spans="1:13">
      <c r="A286" s="20">
        <v>17</v>
      </c>
      <c r="B286" s="20" t="s">
        <v>347</v>
      </c>
      <c r="C286" s="44">
        <v>93.45</v>
      </c>
      <c r="D286" s="20" t="s">
        <v>891</v>
      </c>
      <c r="E286" s="88" t="s">
        <v>1208</v>
      </c>
    </row>
    <row r="287" spans="1:13">
      <c r="A287" s="20">
        <v>18</v>
      </c>
      <c r="B287" s="18" t="s">
        <v>1555</v>
      </c>
      <c r="C287" s="19">
        <v>93.05</v>
      </c>
      <c r="D287" s="18" t="s">
        <v>1523</v>
      </c>
      <c r="E287" s="19" t="s">
        <v>1238</v>
      </c>
      <c r="F287" s="18"/>
    </row>
    <row r="288" spans="1:13">
      <c r="A288" s="20">
        <v>19</v>
      </c>
      <c r="B288" s="18" t="s">
        <v>797</v>
      </c>
      <c r="C288" s="44">
        <v>90.75</v>
      </c>
      <c r="D288" s="20" t="s">
        <v>807</v>
      </c>
      <c r="E288" s="88" t="s">
        <v>1233</v>
      </c>
      <c r="F288" s="18"/>
    </row>
    <row r="289" spans="1:13">
      <c r="A289" s="20">
        <v>20</v>
      </c>
      <c r="B289" s="41" t="s">
        <v>628</v>
      </c>
      <c r="C289" s="27">
        <v>90.5</v>
      </c>
      <c r="D289" s="20" t="s">
        <v>623</v>
      </c>
      <c r="E289" s="88" t="s">
        <v>1208</v>
      </c>
      <c r="F289" s="18"/>
    </row>
    <row r="290" spans="1:13" s="18" customFormat="1">
      <c r="A290" s="20">
        <v>21</v>
      </c>
      <c r="B290" s="20" t="s">
        <v>145</v>
      </c>
      <c r="C290" s="44">
        <v>88.65</v>
      </c>
      <c r="D290" s="20" t="s">
        <v>581</v>
      </c>
      <c r="E290" s="88" t="s">
        <v>1208</v>
      </c>
      <c r="M290" s="19"/>
    </row>
    <row r="291" spans="1:13" s="18" customFormat="1">
      <c r="A291" s="20">
        <v>22</v>
      </c>
      <c r="B291" s="18" t="s">
        <v>798</v>
      </c>
      <c r="C291" s="44">
        <v>88.25</v>
      </c>
      <c r="D291" s="20" t="s">
        <v>807</v>
      </c>
      <c r="E291" s="88" t="s">
        <v>1233</v>
      </c>
      <c r="M291" s="19"/>
    </row>
    <row r="292" spans="1:13">
      <c r="A292" s="20">
        <v>23</v>
      </c>
      <c r="B292" s="5" t="s">
        <v>565</v>
      </c>
      <c r="C292" s="26">
        <v>84.15</v>
      </c>
      <c r="D292" s="11" t="s">
        <v>566</v>
      </c>
      <c r="E292" s="88" t="s">
        <v>1208</v>
      </c>
      <c r="F292" s="15"/>
    </row>
    <row r="293" spans="1:13">
      <c r="A293" s="20">
        <v>24</v>
      </c>
      <c r="B293" s="20" t="s">
        <v>253</v>
      </c>
      <c r="C293" s="44">
        <v>83.55</v>
      </c>
      <c r="D293" s="18" t="s">
        <v>241</v>
      </c>
      <c r="E293" s="88" t="s">
        <v>1208</v>
      </c>
      <c r="F293" s="18"/>
    </row>
    <row r="294" spans="1:13">
      <c r="A294" s="20">
        <v>25</v>
      </c>
      <c r="B294" s="18" t="s">
        <v>800</v>
      </c>
      <c r="C294" s="44">
        <v>83.3</v>
      </c>
      <c r="D294" s="20" t="s">
        <v>807</v>
      </c>
      <c r="E294" s="88" t="s">
        <v>1233</v>
      </c>
    </row>
    <row r="295" spans="1:13">
      <c r="A295" s="20">
        <v>25</v>
      </c>
      <c r="B295" s="18" t="s">
        <v>805</v>
      </c>
      <c r="C295" s="44">
        <v>83.3</v>
      </c>
      <c r="D295" s="20" t="s">
        <v>807</v>
      </c>
      <c r="E295" s="88" t="s">
        <v>1233</v>
      </c>
    </row>
    <row r="296" spans="1:13">
      <c r="A296" s="20">
        <v>27</v>
      </c>
      <c r="B296" s="20" t="s">
        <v>11</v>
      </c>
      <c r="C296" s="44">
        <v>75.25</v>
      </c>
      <c r="D296" s="20" t="s">
        <v>581</v>
      </c>
      <c r="E296" s="88" t="s">
        <v>1208</v>
      </c>
      <c r="F296" s="18"/>
    </row>
    <row r="297" spans="1:13">
      <c r="A297" s="20">
        <v>28</v>
      </c>
      <c r="B297" s="20" t="s">
        <v>251</v>
      </c>
      <c r="C297" s="44">
        <v>75.05</v>
      </c>
      <c r="D297" s="18" t="s">
        <v>241</v>
      </c>
      <c r="E297" s="88" t="s">
        <v>1208</v>
      </c>
      <c r="F297" s="18"/>
    </row>
    <row r="298" spans="1:13">
      <c r="A298" s="20">
        <v>29</v>
      </c>
      <c r="B298" s="18" t="s">
        <v>597</v>
      </c>
      <c r="C298" s="19">
        <v>72.5</v>
      </c>
      <c r="D298" s="20" t="s">
        <v>1184</v>
      </c>
      <c r="E298" s="88" t="s">
        <v>1208</v>
      </c>
      <c r="F298" s="15"/>
    </row>
    <row r="299" spans="1:13">
      <c r="A299" s="20">
        <v>30</v>
      </c>
      <c r="B299" s="20" t="s">
        <v>904</v>
      </c>
      <c r="C299" s="44">
        <v>70.95</v>
      </c>
      <c r="D299" s="20" t="s">
        <v>891</v>
      </c>
      <c r="E299" s="88" t="s">
        <v>1221</v>
      </c>
    </row>
    <row r="300" spans="1:13">
      <c r="A300" s="20">
        <v>31</v>
      </c>
      <c r="B300" s="20" t="s">
        <v>144</v>
      </c>
      <c r="C300" s="44">
        <v>70.05</v>
      </c>
      <c r="D300" s="18" t="s">
        <v>241</v>
      </c>
      <c r="E300" s="88" t="s">
        <v>1208</v>
      </c>
      <c r="F300" s="18"/>
    </row>
    <row r="301" spans="1:13">
      <c r="A301" s="20">
        <v>32</v>
      </c>
      <c r="B301" s="41" t="s">
        <v>247</v>
      </c>
      <c r="C301" s="27">
        <v>65.5</v>
      </c>
      <c r="D301" s="20" t="s">
        <v>623</v>
      </c>
      <c r="E301" s="88" t="s">
        <v>1208</v>
      </c>
    </row>
    <row r="302" spans="1:13">
      <c r="A302" s="20">
        <v>33</v>
      </c>
      <c r="B302" s="5" t="s">
        <v>569</v>
      </c>
      <c r="C302" s="26">
        <v>65.42</v>
      </c>
      <c r="D302" s="11" t="s">
        <v>566</v>
      </c>
      <c r="E302" s="88" t="s">
        <v>1208</v>
      </c>
      <c r="F302" s="18"/>
    </row>
    <row r="303" spans="1:13">
      <c r="A303" s="20">
        <v>34</v>
      </c>
      <c r="B303" s="20" t="s">
        <v>250</v>
      </c>
      <c r="C303" s="44">
        <v>65</v>
      </c>
      <c r="D303" s="18" t="s">
        <v>241</v>
      </c>
      <c r="E303" s="88" t="s">
        <v>1208</v>
      </c>
    </row>
    <row r="304" spans="1:13">
      <c r="A304" s="20">
        <v>35</v>
      </c>
      <c r="B304" s="18" t="s">
        <v>803</v>
      </c>
      <c r="C304" s="44">
        <v>63.25</v>
      </c>
      <c r="D304" s="20" t="s">
        <v>807</v>
      </c>
      <c r="E304" s="88" t="s">
        <v>1208</v>
      </c>
    </row>
    <row r="305" spans="1:6">
      <c r="A305" s="20">
        <v>35</v>
      </c>
      <c r="B305" s="18" t="s">
        <v>806</v>
      </c>
      <c r="C305" s="44">
        <v>63.25</v>
      </c>
      <c r="D305" s="20" t="s">
        <v>807</v>
      </c>
      <c r="E305" s="88" t="s">
        <v>1233</v>
      </c>
      <c r="F305" s="18"/>
    </row>
    <row r="306" spans="1:6">
      <c r="A306" s="20">
        <v>35</v>
      </c>
      <c r="B306" s="18" t="s">
        <v>804</v>
      </c>
      <c r="C306" s="44">
        <v>63.25</v>
      </c>
      <c r="D306" s="20" t="s">
        <v>807</v>
      </c>
      <c r="E306" s="88" t="s">
        <v>1208</v>
      </c>
      <c r="F306" s="18"/>
    </row>
    <row r="307" spans="1:6">
      <c r="A307" s="20">
        <v>38</v>
      </c>
      <c r="B307" s="5" t="s">
        <v>570</v>
      </c>
      <c r="C307" s="26">
        <v>61.74</v>
      </c>
      <c r="D307" s="11" t="s">
        <v>566</v>
      </c>
      <c r="E307" s="88" t="s">
        <v>1208</v>
      </c>
      <c r="F307" s="18"/>
    </row>
    <row r="308" spans="1:6">
      <c r="A308" s="20">
        <v>39</v>
      </c>
      <c r="B308" s="5" t="s">
        <v>567</v>
      </c>
      <c r="C308" s="26">
        <v>61.24</v>
      </c>
      <c r="D308" s="11" t="s">
        <v>566</v>
      </c>
      <c r="E308" s="88" t="s">
        <v>1208</v>
      </c>
    </row>
    <row r="309" spans="1:6">
      <c r="A309" s="20">
        <v>40</v>
      </c>
      <c r="B309" s="41" t="s">
        <v>17</v>
      </c>
      <c r="C309" s="27">
        <v>60.35</v>
      </c>
      <c r="D309" s="20" t="s">
        <v>623</v>
      </c>
      <c r="E309" s="88" t="s">
        <v>1208</v>
      </c>
    </row>
    <row r="310" spans="1:6">
      <c r="A310" s="20">
        <v>41</v>
      </c>
      <c r="B310" s="41" t="s">
        <v>614</v>
      </c>
      <c r="C310" s="27">
        <v>60.35</v>
      </c>
      <c r="D310" s="20" t="s">
        <v>623</v>
      </c>
      <c r="E310" s="88" t="s">
        <v>1208</v>
      </c>
      <c r="F310" s="18"/>
    </row>
    <row r="311" spans="1:6">
      <c r="A311" s="20">
        <v>42</v>
      </c>
      <c r="B311" s="5" t="s">
        <v>568</v>
      </c>
      <c r="C311" s="26">
        <v>59.16</v>
      </c>
      <c r="D311" s="11" t="s">
        <v>566</v>
      </c>
      <c r="E311" s="88" t="s">
        <v>1208</v>
      </c>
      <c r="F311" s="18"/>
    </row>
    <row r="312" spans="1:6">
      <c r="A312" s="20">
        <v>43</v>
      </c>
      <c r="B312" s="20" t="s">
        <v>249</v>
      </c>
      <c r="C312" s="44">
        <v>55.05</v>
      </c>
      <c r="D312" s="18" t="s">
        <v>241</v>
      </c>
      <c r="E312" s="88" t="s">
        <v>1208</v>
      </c>
    </row>
    <row r="313" spans="1:6">
      <c r="A313" s="20">
        <v>43</v>
      </c>
      <c r="B313" s="20" t="s">
        <v>248</v>
      </c>
      <c r="C313" s="44">
        <v>55.05</v>
      </c>
      <c r="D313" s="18" t="s">
        <v>241</v>
      </c>
      <c r="E313" s="88" t="s">
        <v>1208</v>
      </c>
    </row>
    <row r="314" spans="1:6">
      <c r="A314" s="20">
        <v>45</v>
      </c>
      <c r="B314" s="18" t="s">
        <v>1552</v>
      </c>
      <c r="C314" s="19">
        <v>52.9</v>
      </c>
      <c r="D314" s="18" t="s">
        <v>1523</v>
      </c>
      <c r="E314" s="19" t="s">
        <v>1238</v>
      </c>
    </row>
    <row r="315" spans="1:6">
      <c r="A315" s="20">
        <v>46</v>
      </c>
      <c r="B315" s="20" t="s">
        <v>246</v>
      </c>
      <c r="C315" s="44">
        <v>29.15</v>
      </c>
      <c r="D315" s="18" t="s">
        <v>241</v>
      </c>
      <c r="E315" s="88" t="s">
        <v>1208</v>
      </c>
    </row>
    <row r="316" spans="1:6">
      <c r="A316" s="20">
        <v>47</v>
      </c>
      <c r="B316" s="5" t="s">
        <v>571</v>
      </c>
      <c r="C316" s="26">
        <v>21.32</v>
      </c>
      <c r="D316" s="11" t="s">
        <v>566</v>
      </c>
      <c r="E316" s="88" t="s">
        <v>1208</v>
      </c>
    </row>
    <row r="317" spans="1:6">
      <c r="A317" s="20"/>
      <c r="B317" s="20" t="s">
        <v>475</v>
      </c>
      <c r="C317" s="44"/>
      <c r="E317" s="88"/>
    </row>
    <row r="318" spans="1:6">
      <c r="A318" s="20" t="s">
        <v>27</v>
      </c>
      <c r="B318" s="20"/>
      <c r="C318" s="44"/>
      <c r="D318" s="1" t="s">
        <v>150</v>
      </c>
      <c r="E318" s="88">
        <f>SUM(C319:C326)/8</f>
        <v>54.188749999999999</v>
      </c>
      <c r="F318" t="s">
        <v>151</v>
      </c>
    </row>
    <row r="319" spans="1:6">
      <c r="A319" s="20">
        <v>1</v>
      </c>
      <c r="B319" s="20" t="s">
        <v>167</v>
      </c>
      <c r="C319" s="44">
        <v>66.66</v>
      </c>
      <c r="D319" t="s">
        <v>242</v>
      </c>
      <c r="E319" s="88" t="s">
        <v>1233</v>
      </c>
    </row>
    <row r="320" spans="1:6">
      <c r="A320" s="20">
        <v>2</v>
      </c>
      <c r="B320" s="20" t="s">
        <v>191</v>
      </c>
      <c r="C320" s="44">
        <v>65</v>
      </c>
      <c r="D320" t="s">
        <v>240</v>
      </c>
      <c r="E320" s="88" t="s">
        <v>1208</v>
      </c>
    </row>
    <row r="321" spans="1:13">
      <c r="A321" s="20">
        <v>3</v>
      </c>
      <c r="B321" s="20" t="s">
        <v>245</v>
      </c>
      <c r="C321" s="44">
        <v>60.05</v>
      </c>
      <c r="D321" t="s">
        <v>239</v>
      </c>
      <c r="E321" s="88" t="s">
        <v>1208</v>
      </c>
    </row>
    <row r="322" spans="1:13">
      <c r="A322" s="20">
        <v>4</v>
      </c>
      <c r="B322" s="18" t="s">
        <v>193</v>
      </c>
      <c r="C322" s="44">
        <v>53.25</v>
      </c>
      <c r="D322" s="20" t="s">
        <v>807</v>
      </c>
      <c r="E322" s="88" t="s">
        <v>1208</v>
      </c>
      <c r="F322" s="18"/>
    </row>
    <row r="323" spans="1:13" s="18" customFormat="1">
      <c r="A323" s="20">
        <v>5</v>
      </c>
      <c r="B323" s="18" t="s">
        <v>1183</v>
      </c>
      <c r="C323" s="19">
        <v>50.2</v>
      </c>
      <c r="D323" s="20" t="s">
        <v>1184</v>
      </c>
      <c r="E323" s="88" t="s">
        <v>1233</v>
      </c>
      <c r="M323" s="19"/>
    </row>
    <row r="324" spans="1:13">
      <c r="A324" s="20">
        <v>6</v>
      </c>
      <c r="B324" s="20" t="s">
        <v>23</v>
      </c>
      <c r="C324" s="44">
        <v>50.05</v>
      </c>
      <c r="D324" t="s">
        <v>239</v>
      </c>
      <c r="E324" s="88" t="s">
        <v>1208</v>
      </c>
    </row>
    <row r="325" spans="1:13">
      <c r="A325" s="20">
        <v>7</v>
      </c>
      <c r="B325" s="20" t="s">
        <v>244</v>
      </c>
      <c r="C325" s="44">
        <v>45.05</v>
      </c>
      <c r="D325" t="s">
        <v>241</v>
      </c>
      <c r="E325" s="88" t="s">
        <v>1208</v>
      </c>
    </row>
    <row r="326" spans="1:13">
      <c r="A326" s="20">
        <v>8</v>
      </c>
      <c r="B326" s="18" t="s">
        <v>271</v>
      </c>
      <c r="C326" s="44">
        <v>43.25</v>
      </c>
      <c r="D326" s="20" t="s">
        <v>807</v>
      </c>
      <c r="E326" s="88" t="s">
        <v>1233</v>
      </c>
    </row>
    <row r="327" spans="1:13">
      <c r="A327" s="20"/>
      <c r="B327" s="20" t="s">
        <v>475</v>
      </c>
      <c r="C327" s="44"/>
      <c r="D327" s="18"/>
      <c r="F327" s="18"/>
    </row>
    <row r="328" spans="1:13">
      <c r="A328" s="20"/>
      <c r="B328" s="20"/>
      <c r="C328" s="44"/>
    </row>
    <row r="329" spans="1:13">
      <c r="A329" s="20"/>
      <c r="B329" s="20" t="s">
        <v>669</v>
      </c>
      <c r="C329" s="44"/>
    </row>
    <row r="330" spans="1:13">
      <c r="A330" s="20" t="s">
        <v>31</v>
      </c>
      <c r="B330" s="20"/>
      <c r="C330" s="44" t="s">
        <v>261</v>
      </c>
      <c r="D330" s="5" t="s">
        <v>259</v>
      </c>
      <c r="E330" s="89">
        <f>SUM(C331:C365)/33</f>
        <v>20.757575757575758</v>
      </c>
      <c r="F330" t="s">
        <v>260</v>
      </c>
    </row>
    <row r="331" spans="1:13" s="18" customFormat="1">
      <c r="A331" s="20">
        <v>1</v>
      </c>
      <c r="B331" t="s">
        <v>1361</v>
      </c>
      <c r="C331" s="19">
        <v>47</v>
      </c>
      <c r="D331" s="18" t="s">
        <v>1372</v>
      </c>
      <c r="E331" s="19" t="s">
        <v>1238</v>
      </c>
    </row>
    <row r="332" spans="1:13" s="18" customFormat="1">
      <c r="A332" s="20">
        <v>2</v>
      </c>
      <c r="B332" t="s">
        <v>1071</v>
      </c>
      <c r="C332" s="19">
        <v>44</v>
      </c>
      <c r="D332" s="18" t="s">
        <v>1372</v>
      </c>
      <c r="E332" s="19" t="s">
        <v>1213</v>
      </c>
    </row>
    <row r="333" spans="1:13" s="18" customFormat="1">
      <c r="A333" s="20">
        <v>3</v>
      </c>
      <c r="B333" t="s">
        <v>1054</v>
      </c>
      <c r="C333" s="19">
        <v>43</v>
      </c>
      <c r="D333" s="18" t="s">
        <v>1372</v>
      </c>
      <c r="E333" s="19" t="s">
        <v>1238</v>
      </c>
    </row>
    <row r="334" spans="1:13" s="18" customFormat="1">
      <c r="A334" s="20">
        <v>4</v>
      </c>
      <c r="B334" t="s">
        <v>1075</v>
      </c>
      <c r="C334" s="19">
        <v>36</v>
      </c>
      <c r="D334" s="18" t="s">
        <v>1372</v>
      </c>
      <c r="E334" s="19" t="s">
        <v>1362</v>
      </c>
    </row>
    <row r="335" spans="1:13" s="18" customFormat="1">
      <c r="A335" s="20">
        <v>5</v>
      </c>
      <c r="B335" t="s">
        <v>1333</v>
      </c>
      <c r="C335" s="19">
        <v>34</v>
      </c>
      <c r="D335" s="18" t="s">
        <v>1372</v>
      </c>
      <c r="E335" s="19" t="s">
        <v>1363</v>
      </c>
    </row>
    <row r="336" spans="1:13" s="18" customFormat="1">
      <c r="A336" s="20">
        <v>5</v>
      </c>
      <c r="B336" t="s">
        <v>340</v>
      </c>
      <c r="C336" s="30">
        <v>34</v>
      </c>
      <c r="D336" t="s">
        <v>1113</v>
      </c>
      <c r="E336" s="19" t="s">
        <v>1220</v>
      </c>
    </row>
    <row r="337" spans="1:5" s="18" customFormat="1">
      <c r="A337" s="20">
        <v>7</v>
      </c>
      <c r="B337" t="s">
        <v>1169</v>
      </c>
      <c r="C337" s="19">
        <v>33</v>
      </c>
      <c r="D337" s="18" t="s">
        <v>1372</v>
      </c>
      <c r="E337" s="19" t="s">
        <v>1238</v>
      </c>
    </row>
    <row r="338" spans="1:5" s="18" customFormat="1">
      <c r="A338" s="20">
        <v>8</v>
      </c>
      <c r="B338" t="s">
        <v>1364</v>
      </c>
      <c r="C338" s="19">
        <v>30</v>
      </c>
      <c r="D338" s="18" t="s">
        <v>1372</v>
      </c>
      <c r="E338" s="19" t="s">
        <v>1363</v>
      </c>
    </row>
    <row r="339" spans="1:5" s="18" customFormat="1">
      <c r="A339" s="20">
        <v>9</v>
      </c>
      <c r="B339" t="s">
        <v>1365</v>
      </c>
      <c r="C339" s="19">
        <v>27</v>
      </c>
      <c r="D339" s="18" t="s">
        <v>1372</v>
      </c>
      <c r="E339" s="19" t="s">
        <v>1363</v>
      </c>
    </row>
    <row r="340" spans="1:5" s="18" customFormat="1">
      <c r="A340" s="20">
        <v>10</v>
      </c>
      <c r="B340" s="18" t="s">
        <v>1095</v>
      </c>
      <c r="C340" s="19">
        <v>26</v>
      </c>
      <c r="D340" s="18" t="s">
        <v>1576</v>
      </c>
      <c r="E340" s="19" t="s">
        <v>1208</v>
      </c>
    </row>
    <row r="341" spans="1:5" s="18" customFormat="1">
      <c r="A341" s="20">
        <v>11</v>
      </c>
      <c r="B341" t="s">
        <v>4</v>
      </c>
      <c r="C341" s="19">
        <v>25</v>
      </c>
      <c r="D341" s="18" t="s">
        <v>1372</v>
      </c>
      <c r="E341" s="19" t="s">
        <v>1217</v>
      </c>
    </row>
    <row r="342" spans="1:5" s="18" customFormat="1">
      <c r="A342" s="20">
        <v>12</v>
      </c>
      <c r="B342" t="s">
        <v>161</v>
      </c>
      <c r="C342" s="19">
        <v>24</v>
      </c>
      <c r="D342" s="18" t="s">
        <v>1611</v>
      </c>
      <c r="E342" s="19" t="s">
        <v>1208</v>
      </c>
    </row>
    <row r="343" spans="1:5" s="18" customFormat="1">
      <c r="A343" s="20">
        <v>12</v>
      </c>
      <c r="B343" s="18" t="s">
        <v>347</v>
      </c>
      <c r="C343" s="19">
        <v>24</v>
      </c>
      <c r="D343" s="18" t="s">
        <v>1611</v>
      </c>
      <c r="E343" s="19" t="s">
        <v>1208</v>
      </c>
    </row>
    <row r="344" spans="1:5" s="18" customFormat="1">
      <c r="A344" s="20">
        <v>14</v>
      </c>
      <c r="B344" t="s">
        <v>33</v>
      </c>
      <c r="C344" s="19">
        <v>22</v>
      </c>
      <c r="D344" s="18" t="s">
        <v>1372</v>
      </c>
      <c r="E344" s="19" t="s">
        <v>1208</v>
      </c>
    </row>
    <row r="345" spans="1:5" s="18" customFormat="1">
      <c r="A345" s="20">
        <v>14</v>
      </c>
      <c r="B345" t="s">
        <v>1366</v>
      </c>
      <c r="C345" s="19">
        <v>22</v>
      </c>
      <c r="D345" s="18" t="s">
        <v>1372</v>
      </c>
      <c r="E345" s="19" t="s">
        <v>1213</v>
      </c>
    </row>
    <row r="346" spans="1:5" s="18" customFormat="1">
      <c r="A346" s="20">
        <v>16</v>
      </c>
      <c r="B346" t="s">
        <v>1367</v>
      </c>
      <c r="C346" s="19">
        <v>21</v>
      </c>
      <c r="D346" s="18" t="s">
        <v>1372</v>
      </c>
      <c r="E346" s="19" t="s">
        <v>1213</v>
      </c>
    </row>
    <row r="347" spans="1:5" s="18" customFormat="1">
      <c r="A347" s="20">
        <v>17</v>
      </c>
      <c r="B347" s="18" t="s">
        <v>907</v>
      </c>
      <c r="C347" s="19">
        <v>19</v>
      </c>
      <c r="D347" s="18" t="s">
        <v>1372</v>
      </c>
      <c r="E347" s="19" t="s">
        <v>1238</v>
      </c>
    </row>
    <row r="348" spans="1:5" s="18" customFormat="1">
      <c r="A348" s="20">
        <v>18</v>
      </c>
      <c r="B348" s="18" t="s">
        <v>998</v>
      </c>
      <c r="C348" s="19">
        <v>18</v>
      </c>
      <c r="D348" s="18" t="s">
        <v>1611</v>
      </c>
      <c r="E348" s="19" t="s">
        <v>1208</v>
      </c>
    </row>
    <row r="349" spans="1:5" s="18" customFormat="1">
      <c r="A349" s="20">
        <v>19</v>
      </c>
      <c r="B349" s="18" t="s">
        <v>1556</v>
      </c>
      <c r="C349" s="19">
        <v>17</v>
      </c>
      <c r="D349" s="18" t="s">
        <v>1523</v>
      </c>
      <c r="E349" s="19" t="s">
        <v>1238</v>
      </c>
    </row>
    <row r="350" spans="1:5" s="18" customFormat="1">
      <c r="A350" s="20">
        <v>20</v>
      </c>
      <c r="B350" s="20" t="s">
        <v>289</v>
      </c>
      <c r="C350" s="44">
        <v>12</v>
      </c>
      <c r="D350" t="s">
        <v>255</v>
      </c>
      <c r="E350" s="19" t="s">
        <v>1208</v>
      </c>
    </row>
    <row r="351" spans="1:5" s="18" customFormat="1">
      <c r="A351" s="20">
        <v>21</v>
      </c>
      <c r="B351" t="s">
        <v>1154</v>
      </c>
      <c r="C351" s="19">
        <v>11</v>
      </c>
      <c r="D351" s="18" t="s">
        <v>1372</v>
      </c>
      <c r="E351" s="19" t="s">
        <v>1238</v>
      </c>
    </row>
    <row r="352" spans="1:5" s="18" customFormat="1">
      <c r="A352" s="20">
        <v>21</v>
      </c>
      <c r="B352" t="s">
        <v>904</v>
      </c>
      <c r="C352" s="19">
        <v>11</v>
      </c>
      <c r="D352" s="18" t="s">
        <v>1372</v>
      </c>
      <c r="E352" s="19" t="s">
        <v>1221</v>
      </c>
    </row>
    <row r="353" spans="1:16" s="18" customFormat="1">
      <c r="A353" s="20">
        <v>21</v>
      </c>
      <c r="B353" t="s">
        <v>1124</v>
      </c>
      <c r="C353" s="19">
        <v>11</v>
      </c>
      <c r="D353" s="18" t="s">
        <v>1372</v>
      </c>
      <c r="E353" s="19" t="s">
        <v>1238</v>
      </c>
    </row>
    <row r="354" spans="1:16" s="18" customFormat="1">
      <c r="A354" s="20">
        <v>24</v>
      </c>
      <c r="B354" t="s">
        <v>998</v>
      </c>
      <c r="C354" s="19">
        <v>10</v>
      </c>
      <c r="D354" s="18" t="s">
        <v>1372</v>
      </c>
      <c r="E354" s="19" t="s">
        <v>1208</v>
      </c>
    </row>
    <row r="355" spans="1:16" s="18" customFormat="1">
      <c r="A355" s="20">
        <v>24</v>
      </c>
      <c r="B355" s="20" t="s">
        <v>488</v>
      </c>
      <c r="C355" s="44">
        <v>10</v>
      </c>
      <c r="D355" t="s">
        <v>255</v>
      </c>
      <c r="E355" s="19" t="s">
        <v>1208</v>
      </c>
    </row>
    <row r="356" spans="1:16" s="18" customFormat="1">
      <c r="A356" s="20">
        <v>26</v>
      </c>
      <c r="B356" s="20" t="s">
        <v>233</v>
      </c>
      <c r="C356" s="44">
        <v>9</v>
      </c>
      <c r="D356" t="s">
        <v>255</v>
      </c>
      <c r="E356" s="19" t="s">
        <v>1233</v>
      </c>
    </row>
    <row r="357" spans="1:16" s="18" customFormat="1">
      <c r="A357" s="20">
        <v>26</v>
      </c>
      <c r="B357" s="20" t="s">
        <v>749</v>
      </c>
      <c r="C357" s="44">
        <v>9</v>
      </c>
      <c r="D357" s="18" t="s">
        <v>1611</v>
      </c>
      <c r="E357" s="19" t="s">
        <v>1208</v>
      </c>
    </row>
    <row r="358" spans="1:16" s="18" customFormat="1">
      <c r="A358" s="20">
        <v>28</v>
      </c>
      <c r="B358" t="s">
        <v>899</v>
      </c>
      <c r="C358" s="19">
        <v>8</v>
      </c>
      <c r="D358" s="18" t="s">
        <v>1372</v>
      </c>
      <c r="E358" s="19" t="s">
        <v>1216</v>
      </c>
    </row>
    <row r="359" spans="1:16" s="18" customFormat="1">
      <c r="A359" s="20">
        <v>28</v>
      </c>
      <c r="B359" t="s">
        <v>1368</v>
      </c>
      <c r="C359" s="19">
        <v>8</v>
      </c>
      <c r="D359" s="18" t="s">
        <v>1372</v>
      </c>
      <c r="E359" s="19" t="s">
        <v>1208</v>
      </c>
    </row>
    <row r="360" spans="1:16" s="18" customFormat="1">
      <c r="A360" s="20">
        <v>28</v>
      </c>
      <c r="B360" t="s">
        <v>594</v>
      </c>
      <c r="C360" s="19">
        <v>8</v>
      </c>
      <c r="D360" s="18" t="s">
        <v>1372</v>
      </c>
      <c r="E360" s="19" t="s">
        <v>1208</v>
      </c>
    </row>
    <row r="361" spans="1:16" s="18" customFormat="1">
      <c r="A361" s="20">
        <v>28</v>
      </c>
      <c r="B361" s="20" t="s">
        <v>489</v>
      </c>
      <c r="C361" s="44">
        <v>8</v>
      </c>
      <c r="D361" t="s">
        <v>255</v>
      </c>
      <c r="E361" s="19" t="s">
        <v>1233</v>
      </c>
    </row>
    <row r="362" spans="1:16" s="18" customFormat="1">
      <c r="A362" s="20">
        <v>28</v>
      </c>
      <c r="B362" s="18" t="s">
        <v>811</v>
      </c>
      <c r="C362" s="30">
        <v>8</v>
      </c>
      <c r="D362" s="18" t="s">
        <v>823</v>
      </c>
      <c r="E362" s="19" t="s">
        <v>1208</v>
      </c>
    </row>
    <row r="363" spans="1:16" s="18" customFormat="1">
      <c r="A363" s="20">
        <v>33</v>
      </c>
      <c r="B363" s="20" t="s">
        <v>490</v>
      </c>
      <c r="C363" s="44">
        <v>6</v>
      </c>
      <c r="D363" t="s">
        <v>255</v>
      </c>
      <c r="E363" s="19" t="s">
        <v>1233</v>
      </c>
    </row>
    <row r="364" spans="1:16" s="18" customFormat="1">
      <c r="A364" s="20">
        <v>34</v>
      </c>
      <c r="B364" s="18" t="s">
        <v>597</v>
      </c>
      <c r="C364" s="19">
        <v>5</v>
      </c>
      <c r="D364" s="18" t="s">
        <v>1372</v>
      </c>
      <c r="E364" s="19" t="s">
        <v>1220</v>
      </c>
      <c r="M364" s="19"/>
      <c r="N364"/>
      <c r="O364"/>
      <c r="P364"/>
    </row>
    <row r="365" spans="1:16" s="18" customFormat="1">
      <c r="A365" s="20">
        <v>34</v>
      </c>
      <c r="B365" s="18" t="s">
        <v>1369</v>
      </c>
      <c r="C365" s="19">
        <v>5</v>
      </c>
      <c r="D365" s="18" t="s">
        <v>1372</v>
      </c>
      <c r="E365" s="19" t="s">
        <v>1206</v>
      </c>
      <c r="M365" s="19"/>
      <c r="N365"/>
      <c r="O365"/>
      <c r="P365"/>
    </row>
    <row r="366" spans="1:16">
      <c r="A366" s="20"/>
      <c r="B366" s="20"/>
      <c r="C366" s="44" t="s">
        <v>606</v>
      </c>
      <c r="D366" s="18"/>
      <c r="E366" s="88"/>
      <c r="F366" s="18"/>
    </row>
    <row r="367" spans="1:16">
      <c r="A367" s="20">
        <v>36</v>
      </c>
      <c r="B367" s="18" t="s">
        <v>594</v>
      </c>
      <c r="C367" s="30">
        <v>14</v>
      </c>
      <c r="D367" s="18" t="s">
        <v>823</v>
      </c>
      <c r="E367" s="88"/>
      <c r="F367" s="18"/>
    </row>
    <row r="368" spans="1:16">
      <c r="A368" s="20">
        <v>36</v>
      </c>
      <c r="B368" t="s">
        <v>1370</v>
      </c>
      <c r="C368" s="30">
        <v>14</v>
      </c>
      <c r="D368" s="18" t="s">
        <v>1372</v>
      </c>
      <c r="E368" s="88" t="s">
        <v>1371</v>
      </c>
      <c r="F368" s="18"/>
    </row>
    <row r="369" spans="1:13" s="18" customFormat="1">
      <c r="A369" s="20">
        <v>38</v>
      </c>
      <c r="B369" s="18" t="s">
        <v>813</v>
      </c>
      <c r="C369" s="30">
        <v>12</v>
      </c>
      <c r="D369" s="18" t="s">
        <v>823</v>
      </c>
      <c r="E369" s="88" t="s">
        <v>1208</v>
      </c>
      <c r="M369" s="19"/>
    </row>
    <row r="370" spans="1:13" s="18" customFormat="1">
      <c r="A370" s="20">
        <v>39</v>
      </c>
      <c r="B370" t="s">
        <v>1130</v>
      </c>
      <c r="C370" s="30">
        <v>10</v>
      </c>
      <c r="D370" s="18" t="s">
        <v>1372</v>
      </c>
      <c r="E370" s="88" t="s">
        <v>1206</v>
      </c>
      <c r="M370" s="19"/>
    </row>
    <row r="371" spans="1:13">
      <c r="A371" s="20">
        <v>40</v>
      </c>
      <c r="B371" s="18" t="s">
        <v>10</v>
      </c>
      <c r="C371" s="30">
        <v>9</v>
      </c>
      <c r="D371" s="18" t="s">
        <v>823</v>
      </c>
      <c r="E371" s="88" t="s">
        <v>1208</v>
      </c>
      <c r="F371" s="18"/>
    </row>
    <row r="372" spans="1:13">
      <c r="A372" s="20">
        <v>41</v>
      </c>
      <c r="B372" s="18" t="s">
        <v>3</v>
      </c>
      <c r="C372" s="30">
        <v>8</v>
      </c>
      <c r="D372" s="18" t="s">
        <v>823</v>
      </c>
      <c r="E372" s="88" t="s">
        <v>1208</v>
      </c>
      <c r="F372" s="18"/>
    </row>
    <row r="373" spans="1:13" s="18" customFormat="1">
      <c r="A373" s="20">
        <v>42</v>
      </c>
      <c r="B373" s="18" t="s">
        <v>286</v>
      </c>
      <c r="C373" s="43">
        <v>7</v>
      </c>
      <c r="D373" s="18" t="s">
        <v>1523</v>
      </c>
      <c r="E373" s="19" t="s">
        <v>1208</v>
      </c>
      <c r="M373" s="19"/>
    </row>
    <row r="374" spans="1:13">
      <c r="A374" s="20">
        <v>43</v>
      </c>
      <c r="B374" s="18" t="s">
        <v>817</v>
      </c>
      <c r="C374" s="30">
        <v>5</v>
      </c>
      <c r="D374" s="18" t="s">
        <v>823</v>
      </c>
      <c r="E374" s="88" t="s">
        <v>1208</v>
      </c>
      <c r="F374" s="18"/>
    </row>
    <row r="375" spans="1:13" s="18" customFormat="1">
      <c r="A375" s="20">
        <v>44</v>
      </c>
      <c r="B375" s="18" t="s">
        <v>1577</v>
      </c>
      <c r="C375" s="30">
        <v>5</v>
      </c>
      <c r="D375" s="18" t="s">
        <v>1576</v>
      </c>
      <c r="E375" s="88" t="s">
        <v>1208</v>
      </c>
      <c r="M375" s="19"/>
    </row>
    <row r="376" spans="1:13">
      <c r="A376" s="20"/>
      <c r="B376" s="20"/>
      <c r="C376" s="44" t="s">
        <v>258</v>
      </c>
      <c r="E376" s="88"/>
    </row>
    <row r="377" spans="1:13">
      <c r="A377" s="20">
        <v>45</v>
      </c>
      <c r="B377" s="20" t="s">
        <v>494</v>
      </c>
      <c r="C377" s="44">
        <v>23</v>
      </c>
      <c r="D377" t="s">
        <v>255</v>
      </c>
      <c r="E377" s="88" t="s">
        <v>1233</v>
      </c>
    </row>
    <row r="378" spans="1:13">
      <c r="A378" s="20">
        <v>46</v>
      </c>
      <c r="B378" s="20" t="s">
        <v>247</v>
      </c>
      <c r="C378" s="19">
        <v>11</v>
      </c>
      <c r="D378" s="18" t="s">
        <v>1372</v>
      </c>
      <c r="E378" s="88" t="s">
        <v>1220</v>
      </c>
      <c r="F378" s="18"/>
    </row>
    <row r="379" spans="1:13">
      <c r="A379" s="20">
        <v>47</v>
      </c>
      <c r="B379" s="18" t="s">
        <v>815</v>
      </c>
      <c r="C379" s="30">
        <v>8</v>
      </c>
      <c r="D379" s="18" t="s">
        <v>823</v>
      </c>
      <c r="E379" s="88" t="s">
        <v>1208</v>
      </c>
      <c r="F379" s="18"/>
    </row>
    <row r="380" spans="1:13">
      <c r="A380" s="20"/>
      <c r="B380" s="20"/>
      <c r="C380" s="44" t="s">
        <v>262</v>
      </c>
      <c r="E380" s="88"/>
    </row>
    <row r="381" spans="1:13">
      <c r="A381" s="20">
        <v>48</v>
      </c>
      <c r="B381" s="20" t="s">
        <v>388</v>
      </c>
      <c r="C381" s="50">
        <v>42.58</v>
      </c>
      <c r="D381" t="s">
        <v>256</v>
      </c>
      <c r="E381" s="88" t="s">
        <v>1208</v>
      </c>
    </row>
    <row r="382" spans="1:13">
      <c r="A382" s="20">
        <v>49</v>
      </c>
      <c r="B382" s="20" t="s">
        <v>491</v>
      </c>
      <c r="C382" s="50">
        <v>39.89</v>
      </c>
      <c r="D382" t="s">
        <v>256</v>
      </c>
      <c r="E382" s="88" t="s">
        <v>1208</v>
      </c>
    </row>
    <row r="383" spans="1:13">
      <c r="A383" s="20">
        <v>50</v>
      </c>
      <c r="B383" s="20" t="s">
        <v>462</v>
      </c>
      <c r="C383" s="50">
        <v>38.97</v>
      </c>
      <c r="D383" t="s">
        <v>256</v>
      </c>
      <c r="E383" s="88" t="s">
        <v>1208</v>
      </c>
    </row>
    <row r="384" spans="1:13">
      <c r="A384" s="20">
        <v>51</v>
      </c>
      <c r="B384" s="20" t="s">
        <v>415</v>
      </c>
      <c r="C384" s="50">
        <v>24.24</v>
      </c>
      <c r="D384" t="s">
        <v>256</v>
      </c>
      <c r="E384" s="88" t="s">
        <v>1208</v>
      </c>
    </row>
    <row r="385" spans="1:13">
      <c r="A385" s="20">
        <v>51</v>
      </c>
      <c r="B385" s="20" t="s">
        <v>306</v>
      </c>
      <c r="C385" s="50">
        <v>24.09</v>
      </c>
      <c r="D385" t="s">
        <v>256</v>
      </c>
      <c r="E385" s="88" t="s">
        <v>1208</v>
      </c>
    </row>
    <row r="386" spans="1:13">
      <c r="A386" s="20">
        <v>53</v>
      </c>
      <c r="B386" s="20" t="s">
        <v>601</v>
      </c>
      <c r="C386" s="50">
        <v>21</v>
      </c>
      <c r="D386" s="18" t="s">
        <v>600</v>
      </c>
      <c r="E386" s="88" t="s">
        <v>1208</v>
      </c>
      <c r="F386" s="18"/>
    </row>
    <row r="387" spans="1:13">
      <c r="A387" s="20">
        <v>54</v>
      </c>
      <c r="B387" s="20" t="s">
        <v>342</v>
      </c>
      <c r="C387" s="50">
        <v>20</v>
      </c>
      <c r="D387" t="s">
        <v>255</v>
      </c>
      <c r="E387" s="88" t="s">
        <v>1233</v>
      </c>
    </row>
    <row r="388" spans="1:13">
      <c r="A388" s="20">
        <v>55</v>
      </c>
      <c r="B388" s="20" t="s">
        <v>3</v>
      </c>
      <c r="C388" s="50">
        <v>16.66</v>
      </c>
      <c r="D388" t="s">
        <v>256</v>
      </c>
      <c r="E388" s="88" t="s">
        <v>1208</v>
      </c>
    </row>
    <row r="389" spans="1:13">
      <c r="A389" s="20">
        <v>56</v>
      </c>
      <c r="B389" s="20" t="s">
        <v>492</v>
      </c>
      <c r="C389" s="50">
        <v>10.51</v>
      </c>
      <c r="D389" t="s">
        <v>256</v>
      </c>
      <c r="E389" s="88" t="s">
        <v>1208</v>
      </c>
    </row>
    <row r="390" spans="1:13">
      <c r="A390" s="20">
        <v>57</v>
      </c>
      <c r="B390" s="20" t="s">
        <v>417</v>
      </c>
      <c r="C390" s="50">
        <v>7.98</v>
      </c>
      <c r="D390" t="s">
        <v>256</v>
      </c>
      <c r="E390" s="88" t="s">
        <v>1208</v>
      </c>
    </row>
    <row r="391" spans="1:13" s="18" customFormat="1">
      <c r="A391" s="20">
        <v>57</v>
      </c>
      <c r="B391" s="20" t="s">
        <v>1612</v>
      </c>
      <c r="C391" s="50">
        <v>8</v>
      </c>
      <c r="D391" s="18" t="s">
        <v>1611</v>
      </c>
      <c r="E391" s="88" t="s">
        <v>1208</v>
      </c>
      <c r="M391" s="19"/>
    </row>
    <row r="392" spans="1:13">
      <c r="A392" s="20">
        <v>59</v>
      </c>
      <c r="B392" s="18" t="s">
        <v>826</v>
      </c>
      <c r="C392" s="30">
        <v>7</v>
      </c>
      <c r="D392" s="18" t="s">
        <v>823</v>
      </c>
      <c r="E392" s="88" t="s">
        <v>1208</v>
      </c>
      <c r="F392" s="18"/>
    </row>
    <row r="393" spans="1:13" s="18" customFormat="1">
      <c r="A393" s="20">
        <v>60</v>
      </c>
      <c r="B393" s="20" t="s">
        <v>1578</v>
      </c>
      <c r="C393" s="30">
        <v>6</v>
      </c>
      <c r="D393" s="18" t="s">
        <v>1576</v>
      </c>
      <c r="E393" s="88" t="s">
        <v>1208</v>
      </c>
      <c r="M393" s="19"/>
    </row>
    <row r="394" spans="1:13">
      <c r="A394" s="20">
        <v>61</v>
      </c>
      <c r="B394" s="20" t="s">
        <v>493</v>
      </c>
      <c r="C394" s="50">
        <v>5.0999999999999996</v>
      </c>
      <c r="D394" t="s">
        <v>256</v>
      </c>
      <c r="E394" s="88" t="s">
        <v>1208</v>
      </c>
    </row>
    <row r="395" spans="1:13">
      <c r="A395" s="20"/>
      <c r="B395" s="20"/>
      <c r="C395" s="50" t="s">
        <v>605</v>
      </c>
      <c r="D395" s="18"/>
      <c r="E395" s="88"/>
      <c r="F395" s="18"/>
    </row>
    <row r="396" spans="1:13" s="18" customFormat="1">
      <c r="A396" s="20">
        <v>62</v>
      </c>
      <c r="B396" s="20" t="s">
        <v>1138</v>
      </c>
      <c r="C396" s="50">
        <v>44</v>
      </c>
      <c r="D396" s="18" t="s">
        <v>1372</v>
      </c>
      <c r="E396" s="88" t="s">
        <v>1222</v>
      </c>
      <c r="M396" s="19"/>
    </row>
    <row r="397" spans="1:13">
      <c r="A397" s="20">
        <v>63</v>
      </c>
      <c r="B397" s="20" t="s">
        <v>602</v>
      </c>
      <c r="C397" s="50">
        <v>19</v>
      </c>
      <c r="D397" s="18" t="s">
        <v>600</v>
      </c>
      <c r="E397" s="88" t="s">
        <v>1220</v>
      </c>
      <c r="F397" s="18"/>
    </row>
    <row r="398" spans="1:13">
      <c r="A398" s="20"/>
      <c r="B398" s="20"/>
      <c r="C398" s="50" t="s">
        <v>828</v>
      </c>
      <c r="D398" s="18"/>
      <c r="E398" s="88"/>
      <c r="F398" s="18"/>
    </row>
    <row r="399" spans="1:13">
      <c r="A399" s="20">
        <v>64</v>
      </c>
      <c r="B399" s="18" t="s">
        <v>822</v>
      </c>
      <c r="C399" s="30">
        <v>5</v>
      </c>
      <c r="D399" s="18" t="s">
        <v>823</v>
      </c>
      <c r="E399" s="88" t="s">
        <v>1208</v>
      </c>
      <c r="F399" s="18"/>
    </row>
    <row r="400" spans="1:13">
      <c r="A400" s="20"/>
      <c r="B400" s="20" t="s">
        <v>475</v>
      </c>
      <c r="C400" s="44"/>
      <c r="E400" s="88"/>
    </row>
    <row r="401" spans="1:13">
      <c r="A401" s="20" t="s">
        <v>18</v>
      </c>
      <c r="B401" s="20"/>
      <c r="C401" s="19" t="s">
        <v>606</v>
      </c>
      <c r="E401" s="88"/>
    </row>
    <row r="402" spans="1:13" s="18" customFormat="1">
      <c r="A402" s="20">
        <v>1</v>
      </c>
      <c r="B402" t="s">
        <v>1094</v>
      </c>
      <c r="C402" s="19">
        <v>26</v>
      </c>
      <c r="D402" s="18" t="s">
        <v>1611</v>
      </c>
      <c r="E402" s="88" t="s">
        <v>1208</v>
      </c>
      <c r="M402" s="19"/>
    </row>
    <row r="403" spans="1:13" s="18" customFormat="1">
      <c r="A403" s="20"/>
      <c r="B403" s="20"/>
      <c r="C403" s="19" t="s">
        <v>258</v>
      </c>
      <c r="E403" s="88"/>
      <c r="M403" s="19"/>
    </row>
    <row r="404" spans="1:13">
      <c r="A404" s="20">
        <v>2</v>
      </c>
      <c r="B404" s="20" t="s">
        <v>903</v>
      </c>
      <c r="C404" s="44">
        <v>30</v>
      </c>
      <c r="D404" s="18" t="s">
        <v>1372</v>
      </c>
      <c r="E404" s="88" t="s">
        <v>1238</v>
      </c>
      <c r="F404" s="18"/>
    </row>
    <row r="405" spans="1:13">
      <c r="A405" s="20"/>
      <c r="B405" s="20"/>
      <c r="C405" s="44" t="s">
        <v>265</v>
      </c>
      <c r="D405" s="18"/>
      <c r="E405" s="88"/>
      <c r="F405" s="18"/>
    </row>
    <row r="406" spans="1:13">
      <c r="A406" s="20">
        <v>3</v>
      </c>
      <c r="B406" s="20" t="s">
        <v>20</v>
      </c>
      <c r="C406" s="30">
        <v>14</v>
      </c>
      <c r="D406" s="18" t="s">
        <v>823</v>
      </c>
      <c r="E406" s="88" t="s">
        <v>1233</v>
      </c>
    </row>
    <row r="407" spans="1:13" s="18" customFormat="1">
      <c r="A407" s="20">
        <v>4</v>
      </c>
      <c r="B407" t="s">
        <v>893</v>
      </c>
      <c r="C407" s="30">
        <v>11</v>
      </c>
      <c r="D407" s="18" t="s">
        <v>1372</v>
      </c>
      <c r="E407" s="88" t="s">
        <v>1213</v>
      </c>
      <c r="M407" s="19"/>
    </row>
    <row r="408" spans="1:13">
      <c r="A408" s="20">
        <v>5</v>
      </c>
      <c r="B408" s="20" t="s">
        <v>245</v>
      </c>
      <c r="C408" s="44">
        <v>7</v>
      </c>
      <c r="D408" t="s">
        <v>263</v>
      </c>
      <c r="E408" s="88" t="s">
        <v>1208</v>
      </c>
    </row>
    <row r="409" spans="1:13" s="18" customFormat="1">
      <c r="A409" s="20">
        <v>6</v>
      </c>
      <c r="B409" s="20" t="s">
        <v>1018</v>
      </c>
      <c r="C409" s="44">
        <v>6</v>
      </c>
      <c r="D409" s="18" t="s">
        <v>1611</v>
      </c>
      <c r="E409" s="88" t="s">
        <v>1208</v>
      </c>
      <c r="M409" s="19"/>
    </row>
    <row r="410" spans="1:13" s="18" customFormat="1">
      <c r="A410" s="20"/>
      <c r="B410" s="20"/>
      <c r="C410" s="44" t="s">
        <v>605</v>
      </c>
      <c r="E410" s="88"/>
      <c r="M410" s="19"/>
    </row>
    <row r="411" spans="1:13" s="18" customFormat="1">
      <c r="A411" s="20">
        <v>7</v>
      </c>
      <c r="B411" t="s">
        <v>1183</v>
      </c>
      <c r="C411" s="44">
        <v>26</v>
      </c>
      <c r="D411" s="18" t="s">
        <v>1372</v>
      </c>
      <c r="E411" s="88" t="s">
        <v>1233</v>
      </c>
      <c r="M411" s="19"/>
    </row>
    <row r="412" spans="1:13" s="18" customFormat="1">
      <c r="A412" s="20">
        <v>8</v>
      </c>
      <c r="B412" s="20" t="s">
        <v>1579</v>
      </c>
      <c r="C412" s="44">
        <v>14</v>
      </c>
      <c r="D412" s="18" t="s">
        <v>1576</v>
      </c>
      <c r="E412" s="88" t="s">
        <v>1208</v>
      </c>
      <c r="M412" s="19"/>
    </row>
    <row r="413" spans="1:13" s="18" customFormat="1">
      <c r="A413" s="20">
        <v>9</v>
      </c>
      <c r="B413" t="s">
        <v>1077</v>
      </c>
      <c r="C413" s="44">
        <v>12</v>
      </c>
      <c r="D413" s="18" t="s">
        <v>1372</v>
      </c>
      <c r="E413" s="88" t="s">
        <v>1238</v>
      </c>
      <c r="M413" s="19"/>
    </row>
    <row r="414" spans="1:13" s="18" customFormat="1">
      <c r="A414" s="20">
        <v>10</v>
      </c>
      <c r="B414" s="20" t="s">
        <v>1373</v>
      </c>
      <c r="C414" s="44">
        <v>5</v>
      </c>
      <c r="D414" s="18" t="s">
        <v>1576</v>
      </c>
      <c r="E414" s="88" t="s">
        <v>1208</v>
      </c>
      <c r="M414" s="19"/>
    </row>
    <row r="415" spans="1:13">
      <c r="A415" s="20"/>
      <c r="B415" s="20"/>
      <c r="C415" s="44" t="s">
        <v>267</v>
      </c>
      <c r="E415" s="88"/>
      <c r="H415" s="34"/>
      <c r="I415" s="35"/>
    </row>
    <row r="416" spans="1:13">
      <c r="A416" s="20">
        <v>11</v>
      </c>
      <c r="B416" s="20" t="s">
        <v>271</v>
      </c>
      <c r="C416" s="44">
        <v>28</v>
      </c>
      <c r="D416" t="s">
        <v>1184</v>
      </c>
      <c r="E416" s="88" t="s">
        <v>1233</v>
      </c>
      <c r="F416" s="18"/>
    </row>
    <row r="417" spans="1:13">
      <c r="A417" s="20">
        <v>12</v>
      </c>
      <c r="B417" s="20" t="s">
        <v>599</v>
      </c>
      <c r="C417" s="44">
        <v>12</v>
      </c>
      <c r="D417" s="18" t="s">
        <v>600</v>
      </c>
      <c r="E417" s="88" t="s">
        <v>1220</v>
      </c>
    </row>
    <row r="418" spans="1:13">
      <c r="A418" s="20"/>
      <c r="B418" s="20"/>
      <c r="C418" s="44" t="s">
        <v>266</v>
      </c>
      <c r="E418" s="88"/>
    </row>
    <row r="419" spans="1:13">
      <c r="A419" s="20">
        <v>13</v>
      </c>
      <c r="B419" s="20" t="s">
        <v>270</v>
      </c>
      <c r="C419" s="44">
        <v>106</v>
      </c>
      <c r="D419" t="s">
        <v>264</v>
      </c>
      <c r="E419" s="88" t="s">
        <v>1208</v>
      </c>
    </row>
    <row r="420" spans="1:13">
      <c r="A420" s="20">
        <v>14</v>
      </c>
      <c r="B420" s="20" t="s">
        <v>269</v>
      </c>
      <c r="C420" s="50">
        <v>79.2</v>
      </c>
      <c r="D420" t="s">
        <v>264</v>
      </c>
      <c r="E420" s="88" t="s">
        <v>1208</v>
      </c>
    </row>
    <row r="421" spans="1:13">
      <c r="A421" s="20">
        <v>15</v>
      </c>
      <c r="B421" s="20" t="s">
        <v>193</v>
      </c>
      <c r="C421" s="50">
        <v>61.02</v>
      </c>
      <c r="D421" t="s">
        <v>264</v>
      </c>
      <c r="E421" s="88" t="s">
        <v>1208</v>
      </c>
    </row>
    <row r="422" spans="1:13">
      <c r="A422" s="20">
        <v>16</v>
      </c>
      <c r="B422" s="20" t="s">
        <v>268</v>
      </c>
      <c r="C422" s="50">
        <v>37.15</v>
      </c>
      <c r="D422" t="s">
        <v>264</v>
      </c>
      <c r="E422" s="88" t="s">
        <v>1208</v>
      </c>
    </row>
    <row r="423" spans="1:13">
      <c r="A423" s="20"/>
      <c r="B423" s="20" t="s">
        <v>475</v>
      </c>
      <c r="C423" s="44"/>
      <c r="E423" s="88"/>
    </row>
    <row r="424" spans="1:13">
      <c r="A424" s="20"/>
      <c r="B424" s="20"/>
      <c r="C424" s="44"/>
      <c r="D424" s="18"/>
      <c r="E424" s="88"/>
      <c r="F424" s="18"/>
    </row>
    <row r="425" spans="1:13">
      <c r="A425" s="42" t="s">
        <v>913</v>
      </c>
      <c r="B425" s="42"/>
      <c r="C425" s="86" t="s">
        <v>540</v>
      </c>
    </row>
    <row r="426" spans="1:13">
      <c r="A426" s="20" t="s">
        <v>0</v>
      </c>
      <c r="B426" s="20"/>
      <c r="C426" s="44"/>
      <c r="D426" s="20" t="s">
        <v>150</v>
      </c>
      <c r="E426" s="88">
        <f>SUM(C427:C447)/21</f>
        <v>87.769047619047626</v>
      </c>
      <c r="F426" s="18" t="s">
        <v>151</v>
      </c>
    </row>
    <row r="427" spans="1:13" s="18" customFormat="1">
      <c r="A427" s="20">
        <v>1</v>
      </c>
      <c r="B427" s="18" t="s">
        <v>1553</v>
      </c>
      <c r="C427" s="19">
        <v>113.45</v>
      </c>
      <c r="D427" s="18" t="s">
        <v>1523</v>
      </c>
      <c r="E427" s="19" t="s">
        <v>1238</v>
      </c>
      <c r="M427" s="19"/>
    </row>
    <row r="428" spans="1:13">
      <c r="A428" s="20">
        <v>2</v>
      </c>
      <c r="B428" s="18" t="s">
        <v>1559</v>
      </c>
      <c r="C428" s="19">
        <v>112.25</v>
      </c>
      <c r="D428" s="18" t="s">
        <v>1523</v>
      </c>
      <c r="E428" s="19" t="s">
        <v>1238</v>
      </c>
      <c r="F428" s="18"/>
    </row>
    <row r="429" spans="1:13" s="18" customFormat="1">
      <c r="A429" s="20">
        <v>3</v>
      </c>
      <c r="B429" s="20" t="s">
        <v>161</v>
      </c>
      <c r="C429" s="19">
        <v>109.85</v>
      </c>
      <c r="D429" s="18" t="s">
        <v>1184</v>
      </c>
      <c r="E429" s="88" t="s">
        <v>1208</v>
      </c>
      <c r="M429" s="19"/>
    </row>
    <row r="430" spans="1:13" s="18" customFormat="1">
      <c r="A430" s="20">
        <v>4</v>
      </c>
      <c r="B430" s="20" t="s">
        <v>1024</v>
      </c>
      <c r="C430" s="44">
        <v>102.4</v>
      </c>
      <c r="D430" s="18" t="s">
        <v>1030</v>
      </c>
      <c r="E430" s="19" t="s">
        <v>1371</v>
      </c>
      <c r="M430" s="19"/>
    </row>
    <row r="431" spans="1:13" s="18" customFormat="1">
      <c r="A431" s="20">
        <v>5</v>
      </c>
      <c r="B431" s="18" t="s">
        <v>33</v>
      </c>
      <c r="C431" s="19">
        <v>101.15</v>
      </c>
      <c r="D431" s="18" t="s">
        <v>942</v>
      </c>
      <c r="E431" s="19" t="s">
        <v>1208</v>
      </c>
      <c r="M431" s="19"/>
    </row>
    <row r="432" spans="1:13" s="18" customFormat="1">
      <c r="A432" s="20">
        <v>6</v>
      </c>
      <c r="B432" s="18" t="s">
        <v>4</v>
      </c>
      <c r="C432" s="19">
        <v>97.75</v>
      </c>
      <c r="D432" s="18" t="s">
        <v>942</v>
      </c>
      <c r="E432" s="19" t="s">
        <v>1233</v>
      </c>
      <c r="M432" s="19"/>
    </row>
    <row r="433" spans="1:13" s="18" customFormat="1">
      <c r="A433" s="20">
        <v>7</v>
      </c>
      <c r="B433" s="18" t="s">
        <v>1551</v>
      </c>
      <c r="C433" s="19">
        <v>95.85</v>
      </c>
      <c r="D433" s="18" t="s">
        <v>1523</v>
      </c>
      <c r="E433" s="19" t="s">
        <v>1238</v>
      </c>
      <c r="M433" s="19"/>
    </row>
    <row r="434" spans="1:13" s="18" customFormat="1">
      <c r="A434" s="20">
        <v>8</v>
      </c>
      <c r="B434" s="18" t="s">
        <v>1558</v>
      </c>
      <c r="C434" s="19">
        <v>94.6</v>
      </c>
      <c r="D434" s="18" t="s">
        <v>1523</v>
      </c>
      <c r="E434" s="19" t="s">
        <v>1238</v>
      </c>
      <c r="M434" s="19"/>
    </row>
    <row r="435" spans="1:13" s="18" customFormat="1">
      <c r="A435" s="20">
        <v>9</v>
      </c>
      <c r="B435" s="18" t="s">
        <v>285</v>
      </c>
      <c r="C435" s="19">
        <v>91</v>
      </c>
      <c r="D435" s="18" t="s">
        <v>1039</v>
      </c>
      <c r="E435" s="88" t="s">
        <v>1208</v>
      </c>
      <c r="M435" s="19"/>
    </row>
    <row r="436" spans="1:13">
      <c r="A436" s="20">
        <v>10</v>
      </c>
      <c r="B436" s="18" t="s">
        <v>327</v>
      </c>
      <c r="C436" s="19">
        <v>86.8</v>
      </c>
      <c r="D436" s="18" t="s">
        <v>1040</v>
      </c>
      <c r="E436" s="88" t="s">
        <v>1208</v>
      </c>
      <c r="F436" s="18"/>
    </row>
    <row r="437" spans="1:13" s="18" customFormat="1">
      <c r="A437" s="20">
        <v>11</v>
      </c>
      <c r="B437" s="18" t="s">
        <v>340</v>
      </c>
      <c r="C437" s="19">
        <v>86.15</v>
      </c>
      <c r="D437" s="18" t="s">
        <v>942</v>
      </c>
      <c r="E437" s="88" t="s">
        <v>1208</v>
      </c>
      <c r="M437" s="19"/>
    </row>
    <row r="438" spans="1:13" s="18" customFormat="1">
      <c r="A438" s="20">
        <v>12</v>
      </c>
      <c r="B438" t="s">
        <v>205</v>
      </c>
      <c r="C438" s="19">
        <v>84.3</v>
      </c>
      <c r="D438" s="18" t="s">
        <v>1039</v>
      </c>
      <c r="E438" s="88" t="s">
        <v>1208</v>
      </c>
      <c r="M438" s="19"/>
    </row>
    <row r="439" spans="1:13" s="18" customFormat="1">
      <c r="A439" s="20">
        <v>12</v>
      </c>
      <c r="B439" t="s">
        <v>757</v>
      </c>
      <c r="C439" s="19">
        <v>84.3</v>
      </c>
      <c r="D439" s="18" t="s">
        <v>1039</v>
      </c>
      <c r="E439" s="88" t="s">
        <v>1208</v>
      </c>
      <c r="M439" s="19"/>
    </row>
    <row r="440" spans="1:13">
      <c r="A440" s="20">
        <v>14</v>
      </c>
      <c r="B440" s="18" t="s">
        <v>938</v>
      </c>
      <c r="C440" s="19">
        <v>81.25</v>
      </c>
      <c r="D440" s="18" t="s">
        <v>942</v>
      </c>
      <c r="E440" s="88" t="s">
        <v>1208</v>
      </c>
      <c r="F440" s="18"/>
    </row>
    <row r="441" spans="1:13" s="18" customFormat="1">
      <c r="A441" s="20">
        <v>15</v>
      </c>
      <c r="B441" s="18" t="s">
        <v>1035</v>
      </c>
      <c r="C441" s="19">
        <v>80.2</v>
      </c>
      <c r="D441" s="18" t="s">
        <v>1039</v>
      </c>
      <c r="E441" s="88" t="s">
        <v>1208</v>
      </c>
      <c r="M441" s="19"/>
    </row>
    <row r="442" spans="1:13" s="18" customFormat="1">
      <c r="A442" s="20">
        <v>15</v>
      </c>
      <c r="B442" t="s">
        <v>1036</v>
      </c>
      <c r="C442" s="19">
        <v>80.2</v>
      </c>
      <c r="D442" s="18" t="s">
        <v>1039</v>
      </c>
      <c r="E442" s="88" t="s">
        <v>1208</v>
      </c>
      <c r="M442" s="19"/>
    </row>
    <row r="443" spans="1:13">
      <c r="A443" s="20">
        <v>17</v>
      </c>
      <c r="B443" s="18" t="s">
        <v>937</v>
      </c>
      <c r="C443" s="19">
        <v>75.2</v>
      </c>
      <c r="D443" s="18" t="s">
        <v>942</v>
      </c>
      <c r="E443" s="88" t="s">
        <v>1208</v>
      </c>
      <c r="F443" s="18"/>
      <c r="K443" s="18"/>
      <c r="L443" s="18"/>
    </row>
    <row r="444" spans="1:13" s="18" customFormat="1">
      <c r="A444" s="20">
        <v>18</v>
      </c>
      <c r="B444" t="s">
        <v>713</v>
      </c>
      <c r="C444" s="19">
        <v>74.2</v>
      </c>
      <c r="D444" s="18" t="s">
        <v>1039</v>
      </c>
      <c r="E444" s="88" t="s">
        <v>1208</v>
      </c>
      <c r="M444" s="19"/>
    </row>
    <row r="445" spans="1:13" s="18" customFormat="1">
      <c r="A445" s="20">
        <v>18</v>
      </c>
      <c r="B445" t="s">
        <v>1037</v>
      </c>
      <c r="C445" s="19">
        <v>74.2</v>
      </c>
      <c r="D445" s="18" t="s">
        <v>1039</v>
      </c>
      <c r="E445" s="88" t="s">
        <v>1208</v>
      </c>
      <c r="M445" s="19"/>
    </row>
    <row r="446" spans="1:13">
      <c r="A446" s="20">
        <v>20</v>
      </c>
      <c r="B446" s="18" t="s">
        <v>936</v>
      </c>
      <c r="C446" s="19">
        <v>71.25</v>
      </c>
      <c r="D446" s="18" t="s">
        <v>942</v>
      </c>
      <c r="E446" s="88" t="s">
        <v>1208</v>
      </c>
      <c r="F446" s="18"/>
    </row>
    <row r="447" spans="1:13" s="18" customFormat="1">
      <c r="A447" s="20">
        <v>21</v>
      </c>
      <c r="B447" t="s">
        <v>1557</v>
      </c>
      <c r="C447" s="19">
        <v>46.8</v>
      </c>
      <c r="D447" s="18" t="s">
        <v>1523</v>
      </c>
      <c r="E447" s="19" t="s">
        <v>1238</v>
      </c>
      <c r="M447" s="19"/>
    </row>
    <row r="448" spans="1:13">
      <c r="A448" s="20"/>
      <c r="B448" s="20" t="s">
        <v>475</v>
      </c>
      <c r="C448" s="44"/>
      <c r="D448" s="18"/>
      <c r="E448" s="88"/>
      <c r="F448" s="18"/>
    </row>
    <row r="449" spans="1:13">
      <c r="A449" s="20" t="s">
        <v>18</v>
      </c>
      <c r="B449" s="20"/>
      <c r="C449" s="44"/>
      <c r="D449" s="20" t="s">
        <v>150</v>
      </c>
      <c r="E449" s="88">
        <f>SUM(C450:C453)/4</f>
        <v>45.287499999999994</v>
      </c>
      <c r="F449" s="18" t="s">
        <v>151</v>
      </c>
    </row>
    <row r="450" spans="1:13" s="18" customFormat="1">
      <c r="A450" s="20">
        <v>1</v>
      </c>
      <c r="B450" t="s">
        <v>1529</v>
      </c>
      <c r="C450" s="19">
        <v>60.2</v>
      </c>
      <c r="D450" s="18" t="s">
        <v>1523</v>
      </c>
      <c r="E450" s="19" t="s">
        <v>1238</v>
      </c>
      <c r="M450" s="19"/>
    </row>
    <row r="451" spans="1:13" s="18" customFormat="1">
      <c r="A451" s="20">
        <v>2</v>
      </c>
      <c r="B451" s="18" t="s">
        <v>1560</v>
      </c>
      <c r="C451" s="19">
        <v>44.45</v>
      </c>
      <c r="D451" s="18" t="s">
        <v>1523</v>
      </c>
      <c r="E451" s="19" t="s">
        <v>1238</v>
      </c>
      <c r="M451" s="19"/>
    </row>
    <row r="452" spans="1:13">
      <c r="A452" s="20">
        <v>3</v>
      </c>
      <c r="B452" s="20" t="s">
        <v>1018</v>
      </c>
      <c r="C452" s="44">
        <v>43.3</v>
      </c>
      <c r="D452" s="18" t="s">
        <v>1030</v>
      </c>
      <c r="E452" s="88" t="s">
        <v>1208</v>
      </c>
      <c r="F452" s="18"/>
    </row>
    <row r="453" spans="1:13" s="18" customFormat="1">
      <c r="A453" s="20">
        <v>4</v>
      </c>
      <c r="B453" t="s">
        <v>1038</v>
      </c>
      <c r="C453" s="19">
        <v>33.200000000000003</v>
      </c>
      <c r="D453" s="18" t="s">
        <v>1039</v>
      </c>
      <c r="E453" s="88" t="s">
        <v>1208</v>
      </c>
      <c r="M453" s="19"/>
    </row>
    <row r="454" spans="1:13" s="18" customFormat="1">
      <c r="A454" s="20"/>
      <c r="B454" s="20" t="s">
        <v>475</v>
      </c>
      <c r="C454" s="44"/>
      <c r="E454" s="88"/>
      <c r="M454" s="19"/>
    </row>
    <row r="455" spans="1:13" s="18" customFormat="1">
      <c r="A455" s="20"/>
      <c r="B455" s="20"/>
      <c r="C455" s="44"/>
      <c r="E455" s="88"/>
      <c r="M455" s="19"/>
    </row>
    <row r="456" spans="1:13">
      <c r="A456" s="20" t="s">
        <v>914</v>
      </c>
      <c r="B456" s="20"/>
      <c r="C456" s="44"/>
      <c r="D456" s="18"/>
      <c r="E456" s="88"/>
      <c r="F456" s="18"/>
    </row>
    <row r="457" spans="1:13">
      <c r="A457" s="20" t="s">
        <v>0</v>
      </c>
      <c r="B457" s="20"/>
      <c r="C457" s="44" t="s">
        <v>847</v>
      </c>
      <c r="D457" s="18" t="s">
        <v>1085</v>
      </c>
      <c r="E457" s="88">
        <f>SUM(C458:C465)/8</f>
        <v>19.125</v>
      </c>
      <c r="F457" s="18" t="s">
        <v>260</v>
      </c>
    </row>
    <row r="458" spans="1:13">
      <c r="A458" s="20">
        <v>1</v>
      </c>
      <c r="B458" s="25" t="s">
        <v>4</v>
      </c>
      <c r="C458" s="30">
        <v>42</v>
      </c>
      <c r="D458" s="18" t="s">
        <v>1025</v>
      </c>
      <c r="E458" s="88" t="s">
        <v>1233</v>
      </c>
      <c r="F458" s="18"/>
    </row>
    <row r="459" spans="1:13" s="18" customFormat="1">
      <c r="A459" s="20">
        <v>2</v>
      </c>
      <c r="B459" s="25" t="s">
        <v>161</v>
      </c>
      <c r="C459" s="30">
        <v>34</v>
      </c>
      <c r="D459" s="18" t="s">
        <v>1025</v>
      </c>
      <c r="E459" s="88" t="s">
        <v>1208</v>
      </c>
      <c r="M459" s="19"/>
    </row>
    <row r="460" spans="1:13" s="18" customFormat="1">
      <c r="A460" s="20">
        <v>3</v>
      </c>
      <c r="B460" s="25" t="s">
        <v>998</v>
      </c>
      <c r="C460" s="30">
        <v>19</v>
      </c>
      <c r="D460" s="18" t="s">
        <v>1443</v>
      </c>
      <c r="E460" s="88" t="s">
        <v>1208</v>
      </c>
      <c r="M460" s="19"/>
    </row>
    <row r="461" spans="1:13">
      <c r="A461" s="20">
        <v>4</v>
      </c>
      <c r="B461" s="25" t="s">
        <v>33</v>
      </c>
      <c r="C461" s="30">
        <v>15</v>
      </c>
      <c r="D461" s="18" t="s">
        <v>933</v>
      </c>
      <c r="E461" s="88" t="s">
        <v>1208</v>
      </c>
      <c r="F461" s="18"/>
    </row>
    <row r="462" spans="1:13" s="18" customFormat="1">
      <c r="A462" s="20">
        <v>4</v>
      </c>
      <c r="B462" s="21" t="s">
        <v>1024</v>
      </c>
      <c r="C462" s="30">
        <v>15</v>
      </c>
      <c r="D462" s="18" t="s">
        <v>1025</v>
      </c>
      <c r="E462" s="88" t="s">
        <v>1371</v>
      </c>
      <c r="M462" s="19"/>
    </row>
    <row r="463" spans="1:13" s="18" customFormat="1">
      <c r="A463" s="20">
        <v>6</v>
      </c>
      <c r="B463" s="21" t="s">
        <v>213</v>
      </c>
      <c r="C463" s="30">
        <v>12</v>
      </c>
      <c r="D463" s="18" t="s">
        <v>1025</v>
      </c>
      <c r="E463" s="88" t="s">
        <v>1233</v>
      </c>
      <c r="M463" s="19"/>
    </row>
    <row r="464" spans="1:13">
      <c r="A464" s="20">
        <v>7</v>
      </c>
      <c r="B464" s="25" t="s">
        <v>340</v>
      </c>
      <c r="C464" s="30">
        <v>11</v>
      </c>
      <c r="D464" s="18" t="s">
        <v>1443</v>
      </c>
      <c r="E464" s="88" t="s">
        <v>1208</v>
      </c>
      <c r="F464" s="18"/>
    </row>
    <row r="465" spans="1:13">
      <c r="A465" s="20">
        <v>8</v>
      </c>
      <c r="B465" s="25" t="s">
        <v>927</v>
      </c>
      <c r="C465" s="30">
        <v>5</v>
      </c>
      <c r="D465" s="18" t="s">
        <v>933</v>
      </c>
      <c r="E465" s="88" t="s">
        <v>1208</v>
      </c>
      <c r="F465" s="77"/>
      <c r="G465" s="18"/>
      <c r="H465" s="18"/>
      <c r="I465" s="18"/>
      <c r="J465" s="18"/>
      <c r="K465" s="18"/>
      <c r="L465" s="18"/>
    </row>
    <row r="466" spans="1:13">
      <c r="A466" s="20"/>
      <c r="B466" s="25"/>
      <c r="C466" s="30" t="s">
        <v>934</v>
      </c>
      <c r="D466" s="18"/>
      <c r="E466" s="88"/>
      <c r="F466" s="77"/>
      <c r="G466" s="18"/>
      <c r="H466" s="18"/>
      <c r="I466" s="18"/>
      <c r="J466" s="18"/>
      <c r="K466" s="18"/>
      <c r="L466" s="18"/>
    </row>
    <row r="467" spans="1:13" s="18" customFormat="1">
      <c r="A467" s="20">
        <v>9</v>
      </c>
      <c r="B467" s="21" t="s">
        <v>230</v>
      </c>
      <c r="C467" s="30">
        <v>16</v>
      </c>
      <c r="D467" s="18" t="s">
        <v>1025</v>
      </c>
      <c r="E467" s="88" t="s">
        <v>1233</v>
      </c>
      <c r="F467" s="77"/>
      <c r="M467" s="19"/>
    </row>
    <row r="468" spans="1:13">
      <c r="A468" s="20">
        <v>10</v>
      </c>
      <c r="B468" s="25" t="s">
        <v>926</v>
      </c>
      <c r="C468" s="30">
        <v>10</v>
      </c>
      <c r="D468" s="18" t="s">
        <v>933</v>
      </c>
      <c r="E468" s="88" t="s">
        <v>1208</v>
      </c>
      <c r="F468" s="77"/>
      <c r="G468" s="18"/>
      <c r="H468" s="18"/>
      <c r="I468" s="18"/>
      <c r="J468" s="18"/>
      <c r="K468" s="18"/>
      <c r="L468" s="18"/>
    </row>
    <row r="469" spans="1:13" s="18" customFormat="1">
      <c r="A469" s="20">
        <v>11</v>
      </c>
      <c r="B469" s="21" t="s">
        <v>347</v>
      </c>
      <c r="C469" s="30">
        <v>9</v>
      </c>
      <c r="D469" s="18" t="s">
        <v>1443</v>
      </c>
      <c r="E469" s="88" t="s">
        <v>1208</v>
      </c>
      <c r="F469" s="77"/>
      <c r="M469" s="19"/>
    </row>
    <row r="470" spans="1:13">
      <c r="A470" s="20">
        <v>12</v>
      </c>
      <c r="B470" s="25" t="s">
        <v>929</v>
      </c>
      <c r="C470" s="30">
        <v>5</v>
      </c>
      <c r="D470" s="18" t="s">
        <v>933</v>
      </c>
      <c r="E470" s="88" t="s">
        <v>1208</v>
      </c>
      <c r="F470" s="77"/>
      <c r="G470" s="18"/>
      <c r="H470" s="18"/>
      <c r="I470" s="18"/>
      <c r="J470" s="18"/>
      <c r="K470" s="18"/>
      <c r="L470" s="18"/>
    </row>
    <row r="471" spans="1:13">
      <c r="A471" s="20"/>
      <c r="B471" s="29"/>
      <c r="C471" s="44" t="s">
        <v>849</v>
      </c>
      <c r="D471" s="18"/>
      <c r="E471" s="88"/>
      <c r="F471" s="77"/>
      <c r="G471" s="18"/>
      <c r="H471" s="18"/>
      <c r="I471" s="18"/>
      <c r="J471" s="18"/>
      <c r="K471" s="18"/>
      <c r="L471" s="18"/>
    </row>
    <row r="472" spans="1:13" s="18" customFormat="1">
      <c r="A472" s="20">
        <v>13</v>
      </c>
      <c r="B472" s="25" t="s">
        <v>247</v>
      </c>
      <c r="C472" s="30">
        <v>16</v>
      </c>
      <c r="D472" s="18" t="s">
        <v>1443</v>
      </c>
      <c r="E472" s="88" t="s">
        <v>1208</v>
      </c>
      <c r="F472" s="77"/>
      <c r="M472" s="19"/>
    </row>
    <row r="473" spans="1:13">
      <c r="A473" s="20">
        <v>14</v>
      </c>
      <c r="B473" s="25" t="s">
        <v>749</v>
      </c>
      <c r="C473" s="30">
        <v>14</v>
      </c>
      <c r="D473" s="18" t="s">
        <v>933</v>
      </c>
      <c r="E473" s="88" t="s">
        <v>1208</v>
      </c>
      <c r="F473" s="77"/>
      <c r="G473" s="18"/>
      <c r="H473" s="18"/>
      <c r="I473" s="18"/>
      <c r="J473" s="18"/>
      <c r="K473" s="18"/>
      <c r="L473" s="18"/>
    </row>
    <row r="474" spans="1:13">
      <c r="A474" s="20"/>
      <c r="B474" s="29"/>
      <c r="C474" s="44" t="s">
        <v>935</v>
      </c>
      <c r="D474" s="18"/>
      <c r="E474" s="88"/>
      <c r="F474" s="77"/>
      <c r="G474" s="18"/>
      <c r="H474" s="18"/>
      <c r="I474" s="18"/>
      <c r="J474" s="18"/>
      <c r="K474" s="18"/>
      <c r="L474" s="18"/>
    </row>
    <row r="475" spans="1:13">
      <c r="A475" s="20">
        <v>15</v>
      </c>
      <c r="B475" s="25" t="s">
        <v>928</v>
      </c>
      <c r="C475" s="30">
        <v>5</v>
      </c>
      <c r="D475" s="18" t="s">
        <v>933</v>
      </c>
      <c r="E475" s="88" t="s">
        <v>1208</v>
      </c>
      <c r="F475" s="77"/>
      <c r="G475" s="18"/>
      <c r="H475" s="18"/>
      <c r="I475" s="18"/>
      <c r="J475" s="18"/>
      <c r="K475" s="18"/>
      <c r="L475" s="18"/>
    </row>
    <row r="476" spans="1:13">
      <c r="A476" s="20"/>
      <c r="B476" s="25"/>
      <c r="C476" s="30" t="s">
        <v>828</v>
      </c>
      <c r="D476" s="18"/>
      <c r="E476" s="88"/>
      <c r="F476" s="18"/>
    </row>
    <row r="477" spans="1:13">
      <c r="A477" s="20">
        <v>16</v>
      </c>
      <c r="B477" s="25" t="s">
        <v>764</v>
      </c>
      <c r="C477" s="30">
        <v>19</v>
      </c>
      <c r="D477" s="18" t="s">
        <v>933</v>
      </c>
      <c r="E477" s="88" t="s">
        <v>1208</v>
      </c>
      <c r="F477" s="18"/>
    </row>
    <row r="478" spans="1:13">
      <c r="A478" s="20"/>
      <c r="B478" s="29" t="s">
        <v>475</v>
      </c>
      <c r="C478" s="44"/>
      <c r="D478" s="18"/>
      <c r="E478" s="88"/>
      <c r="F478" s="18"/>
    </row>
    <row r="479" spans="1:13">
      <c r="A479" s="20"/>
      <c r="B479" s="29"/>
      <c r="C479" s="44"/>
      <c r="D479" s="18"/>
      <c r="E479" s="88"/>
    </row>
    <row r="480" spans="1:13">
      <c r="A480" s="20" t="s">
        <v>18</v>
      </c>
      <c r="B480" s="29"/>
      <c r="C480" s="44" t="s">
        <v>577</v>
      </c>
      <c r="D480" s="18"/>
      <c r="E480" s="88"/>
      <c r="F480" s="18"/>
    </row>
    <row r="481" spans="1:13" s="18" customFormat="1">
      <c r="A481" s="20">
        <v>1</v>
      </c>
      <c r="B481" s="29" t="s">
        <v>1444</v>
      </c>
      <c r="C481" s="44">
        <v>14</v>
      </c>
      <c r="D481" s="18" t="s">
        <v>1443</v>
      </c>
      <c r="E481" s="88" t="s">
        <v>1208</v>
      </c>
      <c r="M481" s="19"/>
    </row>
    <row r="482" spans="1:13">
      <c r="A482" s="20">
        <v>2</v>
      </c>
      <c r="B482" s="25" t="s">
        <v>20</v>
      </c>
      <c r="C482" s="30">
        <v>7</v>
      </c>
      <c r="D482" s="18" t="s">
        <v>1443</v>
      </c>
      <c r="E482" s="88" t="s">
        <v>1233</v>
      </c>
      <c r="F482" s="18"/>
    </row>
    <row r="483" spans="1:13">
      <c r="A483" s="20"/>
      <c r="B483" s="25"/>
      <c r="C483" s="30" t="s">
        <v>825</v>
      </c>
      <c r="D483" s="18"/>
      <c r="E483" s="88"/>
      <c r="F483" s="18"/>
    </row>
    <row r="484" spans="1:13" s="18" customFormat="1">
      <c r="A484" s="20">
        <v>3</v>
      </c>
      <c r="B484" s="25" t="s">
        <v>1183</v>
      </c>
      <c r="C484" s="30">
        <v>14</v>
      </c>
      <c r="D484" s="18" t="s">
        <v>1443</v>
      </c>
      <c r="E484" s="88" t="s">
        <v>1233</v>
      </c>
      <c r="M484" s="19"/>
    </row>
    <row r="485" spans="1:13" s="18" customFormat="1">
      <c r="A485" s="20">
        <v>4</v>
      </c>
      <c r="B485" s="21" t="s">
        <v>1018</v>
      </c>
      <c r="C485" s="30">
        <v>9</v>
      </c>
      <c r="D485" s="18" t="s">
        <v>1443</v>
      </c>
      <c r="E485" s="88" t="s">
        <v>1208</v>
      </c>
      <c r="M485" s="19"/>
    </row>
    <row r="486" spans="1:13" s="18" customFormat="1">
      <c r="A486" s="20">
        <v>5</v>
      </c>
      <c r="B486" s="18" t="s">
        <v>1560</v>
      </c>
      <c r="C486" s="19">
        <v>7</v>
      </c>
      <c r="D486" s="18" t="s">
        <v>1523</v>
      </c>
      <c r="E486" s="19" t="s">
        <v>1238</v>
      </c>
      <c r="M486" s="19"/>
    </row>
    <row r="487" spans="1:13" s="18" customFormat="1">
      <c r="A487" s="20">
        <v>6</v>
      </c>
      <c r="B487" s="21" t="s">
        <v>1373</v>
      </c>
      <c r="C487" s="30">
        <v>6</v>
      </c>
      <c r="D487" s="18" t="s">
        <v>1443</v>
      </c>
      <c r="E487" s="88" t="s">
        <v>1208</v>
      </c>
      <c r="M487" s="19"/>
    </row>
    <row r="488" spans="1:13">
      <c r="A488" s="20">
        <v>7</v>
      </c>
      <c r="B488" s="25" t="s">
        <v>865</v>
      </c>
      <c r="C488" s="30">
        <v>5</v>
      </c>
      <c r="D488" s="18" t="s">
        <v>933</v>
      </c>
      <c r="E488" s="88" t="s">
        <v>1208</v>
      </c>
      <c r="F488" s="18"/>
    </row>
    <row r="489" spans="1:13">
      <c r="A489" s="20"/>
      <c r="B489" s="20" t="s">
        <v>475</v>
      </c>
      <c r="C489" s="44"/>
      <c r="D489" s="18"/>
      <c r="E489" s="88"/>
      <c r="F489" s="18"/>
    </row>
    <row r="490" spans="1:13" s="18" customFormat="1">
      <c r="A490" s="20"/>
      <c r="B490" s="20"/>
      <c r="C490" s="44"/>
      <c r="E490" s="88"/>
      <c r="M490" s="19"/>
    </row>
    <row r="491" spans="1:13" s="18" customFormat="1">
      <c r="A491" s="20" t="s">
        <v>1561</v>
      </c>
      <c r="B491" s="20"/>
      <c r="C491" s="19"/>
      <c r="D491" s="44" t="s">
        <v>1469</v>
      </c>
      <c r="E491" s="88"/>
      <c r="M491" s="19"/>
    </row>
    <row r="492" spans="1:13" s="18" customFormat="1">
      <c r="A492" s="20" t="s">
        <v>0</v>
      </c>
      <c r="B492" s="20"/>
      <c r="C492" s="44" t="s">
        <v>634</v>
      </c>
      <c r="E492" s="88"/>
      <c r="M492" s="19"/>
    </row>
    <row r="493" spans="1:13" s="18" customFormat="1">
      <c r="A493" s="20">
        <v>1</v>
      </c>
      <c r="B493" s="20" t="s">
        <v>1463</v>
      </c>
      <c r="C493" s="44">
        <v>16</v>
      </c>
      <c r="D493" s="18" t="s">
        <v>1468</v>
      </c>
      <c r="E493" s="88"/>
      <c r="M493" s="19"/>
    </row>
    <row r="494" spans="1:13" s="18" customFormat="1">
      <c r="A494" s="20">
        <v>2</v>
      </c>
      <c r="B494" s="20" t="s">
        <v>136</v>
      </c>
      <c r="C494" s="44">
        <v>12</v>
      </c>
      <c r="D494" s="18" t="s">
        <v>1468</v>
      </c>
      <c r="E494" s="88"/>
      <c r="M494" s="19"/>
    </row>
    <row r="495" spans="1:13" s="18" customFormat="1">
      <c r="A495" s="20">
        <v>3</v>
      </c>
      <c r="B495" s="20" t="s">
        <v>1464</v>
      </c>
      <c r="C495" s="44">
        <v>5</v>
      </c>
      <c r="D495" s="18" t="s">
        <v>1468</v>
      </c>
      <c r="E495" s="88"/>
      <c r="M495" s="19"/>
    </row>
    <row r="496" spans="1:13" s="18" customFormat="1">
      <c r="C496" s="19" t="s">
        <v>385</v>
      </c>
      <c r="E496" s="88"/>
      <c r="M496" s="19"/>
    </row>
    <row r="497" spans="1:13" s="18" customFormat="1">
      <c r="A497" s="20">
        <v>4</v>
      </c>
      <c r="B497" s="20" t="s">
        <v>1465</v>
      </c>
      <c r="C497" s="44">
        <v>15</v>
      </c>
      <c r="D497" s="18" t="s">
        <v>1468</v>
      </c>
      <c r="E497" s="88"/>
      <c r="M497" s="19"/>
    </row>
    <row r="498" spans="1:13" s="18" customFormat="1">
      <c r="A498" s="20">
        <v>5</v>
      </c>
      <c r="B498" s="20" t="s">
        <v>1466</v>
      </c>
      <c r="C498" s="44">
        <v>5</v>
      </c>
      <c r="D498" s="18" t="s">
        <v>1468</v>
      </c>
      <c r="E498" s="88"/>
      <c r="M498" s="19"/>
    </row>
    <row r="499" spans="1:13" s="18" customFormat="1">
      <c r="B499" s="20" t="s">
        <v>475</v>
      </c>
      <c r="C499" s="19"/>
      <c r="E499" s="88"/>
      <c r="M499" s="19"/>
    </row>
    <row r="500" spans="1:13" s="18" customFormat="1">
      <c r="C500" s="55" t="s">
        <v>311</v>
      </c>
      <c r="E500" s="88"/>
      <c r="M500" s="19"/>
    </row>
    <row r="501" spans="1:13" s="18" customFormat="1">
      <c r="A501" s="20">
        <v>1</v>
      </c>
      <c r="B501" s="20" t="s">
        <v>167</v>
      </c>
      <c r="C501" s="44">
        <v>14</v>
      </c>
      <c r="D501" s="18" t="s">
        <v>1468</v>
      </c>
      <c r="E501" s="88"/>
      <c r="M501" s="19"/>
    </row>
    <row r="502" spans="1:13" s="18" customFormat="1">
      <c r="C502" s="19" t="s">
        <v>313</v>
      </c>
      <c r="E502" s="88"/>
      <c r="M502" s="19"/>
    </row>
    <row r="503" spans="1:13" s="18" customFormat="1">
      <c r="A503" s="20">
        <v>2</v>
      </c>
      <c r="B503" s="20" t="s">
        <v>1467</v>
      </c>
      <c r="C503" s="44">
        <v>17</v>
      </c>
      <c r="D503" s="18" t="s">
        <v>1468</v>
      </c>
      <c r="E503" s="88"/>
      <c r="M503" s="19"/>
    </row>
    <row r="504" spans="1:13" s="18" customFormat="1">
      <c r="A504" s="20">
        <v>3</v>
      </c>
      <c r="B504" s="20" t="s">
        <v>1188</v>
      </c>
      <c r="C504" s="44">
        <v>15</v>
      </c>
      <c r="D504" s="18" t="s">
        <v>1468</v>
      </c>
      <c r="E504" s="88"/>
      <c r="M504" s="19"/>
    </row>
    <row r="505" spans="1:13" s="18" customFormat="1">
      <c r="A505" s="20"/>
      <c r="B505" s="20" t="s">
        <v>475</v>
      </c>
      <c r="C505" s="44"/>
      <c r="E505" s="88"/>
      <c r="M505" s="19"/>
    </row>
    <row r="506" spans="1:13" s="18" customFormat="1">
      <c r="A506" s="20"/>
      <c r="B506" s="20"/>
      <c r="C506" s="44"/>
      <c r="E506" s="88"/>
      <c r="M506" s="19"/>
    </row>
    <row r="507" spans="1:13" s="18" customFormat="1">
      <c r="A507" s="20"/>
      <c r="B507" s="20"/>
      <c r="C507" s="44"/>
      <c r="E507" s="88"/>
      <c r="M507" s="19"/>
    </row>
    <row r="508" spans="1:13" s="18" customFormat="1">
      <c r="A508" s="20"/>
      <c r="B508" s="20" t="s">
        <v>1080</v>
      </c>
      <c r="C508" s="44"/>
      <c r="D508" s="18" t="s">
        <v>540</v>
      </c>
      <c r="E508" s="88"/>
      <c r="M508" s="19"/>
    </row>
    <row r="509" spans="1:13" s="18" customFormat="1">
      <c r="A509" s="20" t="s">
        <v>0</v>
      </c>
      <c r="B509" s="20"/>
      <c r="C509" s="44"/>
      <c r="D509" s="4" t="s">
        <v>150</v>
      </c>
      <c r="E509" s="88">
        <f>SUM(C510:C524)/15</f>
        <v>78.283333333333317</v>
      </c>
      <c r="F509" s="18" t="s">
        <v>151</v>
      </c>
      <c r="M509" s="19"/>
    </row>
    <row r="510" spans="1:13" s="18" customFormat="1">
      <c r="A510" s="20">
        <v>1</v>
      </c>
      <c r="B510" t="s">
        <v>1095</v>
      </c>
      <c r="C510" s="19">
        <v>115.1</v>
      </c>
      <c r="D510" s="4" t="s">
        <v>1594</v>
      </c>
      <c r="E510" s="88"/>
      <c r="M510" s="19"/>
    </row>
    <row r="511" spans="1:13" s="18" customFormat="1">
      <c r="A511" s="20">
        <v>2</v>
      </c>
      <c r="B511" t="s">
        <v>161</v>
      </c>
      <c r="C511" s="19">
        <v>106.5</v>
      </c>
      <c r="D511" s="18" t="s">
        <v>1099</v>
      </c>
      <c r="E511" s="88"/>
      <c r="M511" s="19"/>
    </row>
    <row r="512" spans="1:13" s="18" customFormat="1">
      <c r="A512" s="20">
        <v>3</v>
      </c>
      <c r="B512" s="20" t="s">
        <v>4</v>
      </c>
      <c r="C512" s="44">
        <v>93.1</v>
      </c>
      <c r="D512" s="18" t="s">
        <v>1066</v>
      </c>
      <c r="E512" s="88"/>
      <c r="M512" s="19"/>
    </row>
    <row r="513" spans="1:13" s="18" customFormat="1">
      <c r="A513" s="20">
        <v>4</v>
      </c>
      <c r="B513" t="s">
        <v>1096</v>
      </c>
      <c r="C513" s="19">
        <v>88.85</v>
      </c>
      <c r="D513" s="18" t="s">
        <v>1099</v>
      </c>
      <c r="E513" s="88"/>
      <c r="M513" s="19"/>
    </row>
    <row r="514" spans="1:13" s="18" customFormat="1">
      <c r="A514" s="20">
        <v>5</v>
      </c>
      <c r="B514" s="18" t="s">
        <v>347</v>
      </c>
      <c r="C514" s="19">
        <v>85.1</v>
      </c>
      <c r="D514" s="4" t="s">
        <v>1594</v>
      </c>
      <c r="E514" s="88"/>
      <c r="M514" s="19"/>
    </row>
    <row r="515" spans="1:13" s="18" customFormat="1">
      <c r="A515" s="20">
        <v>6</v>
      </c>
      <c r="B515" t="s">
        <v>340</v>
      </c>
      <c r="C515" s="19">
        <v>83.85</v>
      </c>
      <c r="D515" s="18" t="s">
        <v>1099</v>
      </c>
      <c r="E515" s="88"/>
      <c r="M515" s="19"/>
    </row>
    <row r="516" spans="1:13" s="18" customFormat="1">
      <c r="A516" s="20">
        <v>7</v>
      </c>
      <c r="B516" s="18" t="s">
        <v>749</v>
      </c>
      <c r="C516" s="19">
        <v>81.650000000000006</v>
      </c>
      <c r="D516" s="4" t="s">
        <v>1594</v>
      </c>
      <c r="E516" s="88"/>
      <c r="M516" s="19"/>
    </row>
    <row r="517" spans="1:13" s="18" customFormat="1">
      <c r="A517" s="20">
        <v>8</v>
      </c>
      <c r="B517" s="20" t="s">
        <v>230</v>
      </c>
      <c r="C517" s="44">
        <v>80.900000000000006</v>
      </c>
      <c r="D517" s="18" t="s">
        <v>1066</v>
      </c>
      <c r="E517" s="88"/>
      <c r="M517" s="19"/>
    </row>
    <row r="518" spans="1:13" s="18" customFormat="1">
      <c r="A518" s="20">
        <v>8</v>
      </c>
      <c r="B518" s="18" t="s">
        <v>1097</v>
      </c>
      <c r="C518" s="19">
        <v>73.849999999999994</v>
      </c>
      <c r="D518" s="18" t="s">
        <v>1099</v>
      </c>
      <c r="E518" s="88"/>
      <c r="M518" s="19"/>
    </row>
    <row r="519" spans="1:13" s="18" customFormat="1">
      <c r="A519" s="20">
        <v>10</v>
      </c>
      <c r="B519" s="18" t="s">
        <v>327</v>
      </c>
      <c r="C519" s="19">
        <v>73.849999999999994</v>
      </c>
      <c r="D519" s="18" t="s">
        <v>1099</v>
      </c>
      <c r="M519" s="19"/>
    </row>
    <row r="520" spans="1:13" s="18" customFormat="1">
      <c r="A520" s="20">
        <v>11</v>
      </c>
      <c r="B520" s="18" t="s">
        <v>1098</v>
      </c>
      <c r="C520" s="19">
        <v>68.849999999999994</v>
      </c>
      <c r="D520" s="18" t="s">
        <v>1099</v>
      </c>
      <c r="E520" s="88"/>
      <c r="M520" s="19"/>
    </row>
    <row r="521" spans="1:13" s="18" customFormat="1">
      <c r="A521" s="20">
        <v>12</v>
      </c>
      <c r="B521" t="s">
        <v>421</v>
      </c>
      <c r="C521" s="19">
        <v>58.85</v>
      </c>
      <c r="D521" s="18" t="s">
        <v>1099</v>
      </c>
      <c r="E521" s="88"/>
      <c r="M521" s="19"/>
    </row>
    <row r="522" spans="1:13" s="18" customFormat="1">
      <c r="A522" s="20">
        <v>13</v>
      </c>
      <c r="B522" s="18" t="s">
        <v>1185</v>
      </c>
      <c r="C522" s="19">
        <v>56.1</v>
      </c>
      <c r="D522" s="18" t="s">
        <v>1186</v>
      </c>
      <c r="E522" s="88"/>
      <c r="M522" s="19"/>
    </row>
    <row r="523" spans="1:13" s="18" customFormat="1">
      <c r="A523" s="20">
        <v>14</v>
      </c>
      <c r="B523" t="s">
        <v>247</v>
      </c>
      <c r="C523" s="19">
        <v>53.85</v>
      </c>
      <c r="D523" s="18" t="s">
        <v>1099</v>
      </c>
      <c r="E523" s="88"/>
      <c r="M523" s="19"/>
    </row>
    <row r="524" spans="1:13" s="18" customFormat="1">
      <c r="A524" s="20">
        <v>14</v>
      </c>
      <c r="B524" t="s">
        <v>210</v>
      </c>
      <c r="C524" s="19">
        <v>53.85</v>
      </c>
      <c r="D524" s="18" t="s">
        <v>1099</v>
      </c>
      <c r="E524" s="88"/>
      <c r="M524" s="19"/>
    </row>
    <row r="525" spans="1:13" s="18" customFormat="1">
      <c r="A525" s="20"/>
      <c r="B525" s="20" t="s">
        <v>475</v>
      </c>
      <c r="C525" s="19"/>
      <c r="E525" s="88"/>
      <c r="M525" s="19"/>
    </row>
    <row r="526" spans="1:13" s="18" customFormat="1">
      <c r="C526" s="19"/>
      <c r="E526" s="88"/>
      <c r="M526" s="19"/>
    </row>
    <row r="527" spans="1:13" s="18" customFormat="1">
      <c r="A527" s="20" t="s">
        <v>27</v>
      </c>
      <c r="C527" s="19"/>
      <c r="D527" s="4" t="s">
        <v>150</v>
      </c>
      <c r="E527" s="88">
        <f>SUM(C528:C534)/7</f>
        <v>46.55</v>
      </c>
      <c r="F527" s="18" t="s">
        <v>151</v>
      </c>
      <c r="M527" s="19"/>
    </row>
    <row r="528" spans="1:13" s="18" customFormat="1">
      <c r="A528" s="20">
        <v>1</v>
      </c>
      <c r="B528" s="18" t="s">
        <v>1094</v>
      </c>
      <c r="C528" s="19">
        <v>68.849999999999994</v>
      </c>
      <c r="D528" s="18" t="s">
        <v>1099</v>
      </c>
      <c r="E528" s="88"/>
      <c r="M528" s="19"/>
    </row>
    <row r="529" spans="1:13" s="18" customFormat="1">
      <c r="A529" s="20">
        <v>2</v>
      </c>
      <c r="B529" t="s">
        <v>193</v>
      </c>
      <c r="C529" s="19">
        <v>63.85</v>
      </c>
      <c r="D529" s="18" t="s">
        <v>1099</v>
      </c>
      <c r="E529" s="88"/>
      <c r="M529" s="19"/>
    </row>
    <row r="530" spans="1:13" s="18" customFormat="1">
      <c r="A530" s="20">
        <v>3</v>
      </c>
      <c r="B530" t="s">
        <v>20</v>
      </c>
      <c r="C530" s="19">
        <v>60.85</v>
      </c>
      <c r="D530" s="18" t="s">
        <v>1099</v>
      </c>
      <c r="E530" s="88"/>
      <c r="M530" s="19"/>
    </row>
    <row r="531" spans="1:13" s="18" customFormat="1">
      <c r="A531" s="20">
        <v>4</v>
      </c>
      <c r="B531" t="s">
        <v>760</v>
      </c>
      <c r="C531" s="19">
        <v>38.700000000000003</v>
      </c>
      <c r="D531" s="18" t="s">
        <v>1099</v>
      </c>
      <c r="E531" s="88"/>
      <c r="M531" s="19"/>
    </row>
    <row r="532" spans="1:13" s="18" customFormat="1">
      <c r="A532" s="20">
        <v>5</v>
      </c>
      <c r="B532" s="18" t="s">
        <v>271</v>
      </c>
      <c r="C532" s="19">
        <v>37.700000000000003</v>
      </c>
      <c r="D532" s="18" t="s">
        <v>1186</v>
      </c>
      <c r="E532" s="88"/>
      <c r="M532" s="19"/>
    </row>
    <row r="533" spans="1:13" s="18" customFormat="1">
      <c r="A533" s="20">
        <v>5</v>
      </c>
      <c r="B533" s="18" t="s">
        <v>1179</v>
      </c>
      <c r="C533" s="19">
        <v>37.700000000000003</v>
      </c>
      <c r="D533" s="18" t="s">
        <v>1186</v>
      </c>
      <c r="E533" s="88"/>
      <c r="M533" s="19"/>
    </row>
    <row r="534" spans="1:13" s="18" customFormat="1">
      <c r="A534" s="20">
        <v>7</v>
      </c>
      <c r="B534" t="s">
        <v>768</v>
      </c>
      <c r="C534" s="19">
        <v>18.2</v>
      </c>
      <c r="D534" s="18" t="s">
        <v>1099</v>
      </c>
      <c r="E534" s="88"/>
      <c r="M534" s="19"/>
    </row>
    <row r="535" spans="1:13" s="18" customFormat="1">
      <c r="B535" s="20" t="s">
        <v>475</v>
      </c>
      <c r="C535" s="19"/>
      <c r="E535" s="19"/>
      <c r="M535" s="19"/>
    </row>
    <row r="536" spans="1:13" s="18" customFormat="1">
      <c r="A536" s="87" t="s">
        <v>1187</v>
      </c>
      <c r="C536" s="19" t="s">
        <v>1562</v>
      </c>
      <c r="E536" s="19"/>
      <c r="M536" s="19"/>
    </row>
    <row r="537" spans="1:13" s="18" customFormat="1">
      <c r="A537" s="18" t="s">
        <v>0</v>
      </c>
      <c r="C537" s="19" t="s">
        <v>1189</v>
      </c>
      <c r="E537" s="19"/>
      <c r="M537" s="19"/>
    </row>
    <row r="538" spans="1:13" s="18" customFormat="1">
      <c r="A538" s="20">
        <v>1</v>
      </c>
      <c r="B538" s="18" t="s">
        <v>4</v>
      </c>
      <c r="C538" s="19">
        <v>21</v>
      </c>
      <c r="D538" s="18" t="s">
        <v>1523</v>
      </c>
      <c r="E538" s="19" t="s">
        <v>1233</v>
      </c>
      <c r="M538" s="19"/>
    </row>
    <row r="539" spans="1:13" s="18" customFormat="1">
      <c r="A539" s="20">
        <v>2</v>
      </c>
      <c r="B539" s="20" t="s">
        <v>161</v>
      </c>
      <c r="C539" s="19">
        <v>16</v>
      </c>
      <c r="D539" s="18" t="s">
        <v>1184</v>
      </c>
      <c r="E539" s="19" t="s">
        <v>1208</v>
      </c>
      <c r="M539" s="19"/>
    </row>
    <row r="540" spans="1:13" s="18" customFormat="1">
      <c r="A540" s="20">
        <v>3</v>
      </c>
      <c r="B540" s="20" t="s">
        <v>213</v>
      </c>
      <c r="C540" s="19">
        <v>13</v>
      </c>
      <c r="D540" s="18" t="s">
        <v>1184</v>
      </c>
      <c r="E540" s="19" t="s">
        <v>1233</v>
      </c>
      <c r="M540" s="19"/>
    </row>
    <row r="541" spans="1:13" s="18" customFormat="1">
      <c r="A541" s="20"/>
      <c r="B541" s="20"/>
      <c r="C541" s="19" t="s">
        <v>932</v>
      </c>
      <c r="E541" s="19"/>
      <c r="M541" s="19"/>
    </row>
    <row r="542" spans="1:13" s="18" customFormat="1">
      <c r="A542" s="20">
        <v>4</v>
      </c>
      <c r="B542" s="20" t="s">
        <v>340</v>
      </c>
      <c r="C542" s="19">
        <v>9</v>
      </c>
      <c r="D542" s="18" t="s">
        <v>1184</v>
      </c>
      <c r="E542" s="19" t="s">
        <v>1208</v>
      </c>
      <c r="M542" s="19"/>
    </row>
    <row r="543" spans="1:13" s="18" customFormat="1">
      <c r="A543" s="20"/>
      <c r="B543" s="20"/>
      <c r="C543" s="19" t="s">
        <v>1190</v>
      </c>
      <c r="E543" s="19"/>
      <c r="M543" s="19"/>
    </row>
    <row r="544" spans="1:13" s="18" customFormat="1">
      <c r="A544" s="20">
        <v>5</v>
      </c>
      <c r="B544" s="20" t="s">
        <v>218</v>
      </c>
      <c r="C544" s="19">
        <v>11</v>
      </c>
      <c r="D544" s="18" t="s">
        <v>1184</v>
      </c>
      <c r="E544" s="19" t="s">
        <v>1208</v>
      </c>
      <c r="M544" s="19"/>
    </row>
    <row r="545" spans="1:13" s="18" customFormat="1">
      <c r="A545" s="20">
        <v>6</v>
      </c>
      <c r="B545" s="18" t="s">
        <v>597</v>
      </c>
      <c r="C545" s="19">
        <v>10</v>
      </c>
      <c r="D545" s="18" t="s">
        <v>1184</v>
      </c>
      <c r="E545" s="19" t="s">
        <v>1208</v>
      </c>
      <c r="M545" s="19"/>
    </row>
    <row r="546" spans="1:13" s="18" customFormat="1">
      <c r="A546" s="20"/>
      <c r="B546" s="20" t="s">
        <v>475</v>
      </c>
      <c r="C546" s="19"/>
      <c r="E546" s="19"/>
      <c r="M546" s="19"/>
    </row>
    <row r="547" spans="1:13" s="18" customFormat="1">
      <c r="A547" s="20" t="s">
        <v>27</v>
      </c>
      <c r="C547" s="19" t="s">
        <v>839</v>
      </c>
      <c r="E547" s="19"/>
      <c r="M547" s="19"/>
    </row>
    <row r="548" spans="1:13" s="18" customFormat="1">
      <c r="A548" s="20">
        <v>1</v>
      </c>
      <c r="B548" s="18" t="s">
        <v>1188</v>
      </c>
      <c r="C548" s="19">
        <v>7</v>
      </c>
      <c r="D548" s="18" t="s">
        <v>1184</v>
      </c>
      <c r="E548" s="19" t="s">
        <v>1233</v>
      </c>
      <c r="M548" s="19"/>
    </row>
    <row r="549" spans="1:13" s="18" customFormat="1">
      <c r="A549" s="20"/>
      <c r="C549" s="19" t="s">
        <v>841</v>
      </c>
      <c r="E549" s="19"/>
      <c r="M549" s="19"/>
    </row>
    <row r="550" spans="1:13" s="18" customFormat="1">
      <c r="A550" s="20">
        <v>2</v>
      </c>
      <c r="B550" s="18" t="s">
        <v>271</v>
      </c>
      <c r="C550" s="19">
        <v>13</v>
      </c>
      <c r="D550" s="18" t="s">
        <v>1184</v>
      </c>
      <c r="E550" s="19" t="s">
        <v>1233</v>
      </c>
      <c r="M550" s="19"/>
    </row>
    <row r="551" spans="1:13" s="18" customFormat="1">
      <c r="A551" s="20"/>
      <c r="B551" s="20" t="s">
        <v>475</v>
      </c>
      <c r="C551" s="19"/>
      <c r="E551" s="88"/>
      <c r="M551" s="19"/>
    </row>
    <row r="552" spans="1:13">
      <c r="A552" s="20"/>
      <c r="B552" s="20"/>
      <c r="C552" s="44"/>
    </row>
    <row r="553" spans="1:13">
      <c r="A553" s="20"/>
      <c r="B553" s="20" t="s">
        <v>651</v>
      </c>
      <c r="C553" s="44"/>
      <c r="D553" s="22" t="s">
        <v>540</v>
      </c>
    </row>
    <row r="554" spans="1:13">
      <c r="A554" s="20" t="s">
        <v>0</v>
      </c>
      <c r="B554" s="20"/>
      <c r="C554" s="44"/>
      <c r="D554" s="4" t="s">
        <v>150</v>
      </c>
      <c r="E554" s="88">
        <f>SUM(C555:C578)/24</f>
        <v>163.23333333333332</v>
      </c>
      <c r="F554" t="s">
        <v>151</v>
      </c>
    </row>
    <row r="555" spans="1:13">
      <c r="A555" s="20">
        <v>1</v>
      </c>
      <c r="B555" s="20" t="s">
        <v>4</v>
      </c>
      <c r="C555" s="44">
        <v>267.25</v>
      </c>
      <c r="D555" s="4" t="s">
        <v>777</v>
      </c>
      <c r="E555" s="88"/>
      <c r="F555" s="18"/>
    </row>
    <row r="556" spans="1:13">
      <c r="A556" s="20">
        <v>2</v>
      </c>
      <c r="B556" s="20" t="s">
        <v>161</v>
      </c>
      <c r="C556" s="44">
        <v>226</v>
      </c>
      <c r="D556" s="4" t="s">
        <v>777</v>
      </c>
      <c r="E556" s="88"/>
      <c r="F556" s="18"/>
    </row>
    <row r="557" spans="1:13">
      <c r="A557" s="20">
        <v>3</v>
      </c>
      <c r="B557" s="20" t="s">
        <v>33</v>
      </c>
      <c r="C557" s="44">
        <v>216.3</v>
      </c>
      <c r="D557" s="4" t="s">
        <v>621</v>
      </c>
      <c r="E557" s="88"/>
      <c r="F557" s="18"/>
    </row>
    <row r="558" spans="1:13">
      <c r="A558" s="20">
        <v>4</v>
      </c>
      <c r="B558" s="20" t="s">
        <v>612</v>
      </c>
      <c r="C558" s="44">
        <v>201.3</v>
      </c>
      <c r="D558" s="4" t="s">
        <v>621</v>
      </c>
      <c r="E558" s="88"/>
      <c r="F558" s="18"/>
    </row>
    <row r="559" spans="1:13">
      <c r="A559" s="20">
        <v>5</v>
      </c>
      <c r="B559" s="20" t="s">
        <v>617</v>
      </c>
      <c r="C559" s="44">
        <v>191.3</v>
      </c>
      <c r="D559" s="4" t="s">
        <v>621</v>
      </c>
      <c r="E559" s="88"/>
      <c r="F559" s="18"/>
    </row>
    <row r="560" spans="1:13">
      <c r="A560" s="20">
        <v>6</v>
      </c>
      <c r="B560" s="20" t="s">
        <v>340</v>
      </c>
      <c r="C560" s="44">
        <v>180.75</v>
      </c>
      <c r="D560" s="4" t="s">
        <v>621</v>
      </c>
      <c r="E560" s="88"/>
      <c r="F560" s="18"/>
    </row>
    <row r="561" spans="1:6">
      <c r="A561" s="20">
        <v>7</v>
      </c>
      <c r="B561" s="20" t="s">
        <v>10</v>
      </c>
      <c r="C561" s="44">
        <v>170.88</v>
      </c>
      <c r="D561" s="4" t="s">
        <v>621</v>
      </c>
      <c r="E561" s="88"/>
      <c r="F561" s="18"/>
    </row>
    <row r="562" spans="1:6">
      <c r="A562" s="20">
        <v>7</v>
      </c>
      <c r="B562" s="20" t="s">
        <v>613</v>
      </c>
      <c r="C562" s="44">
        <v>170.88</v>
      </c>
      <c r="D562" s="4" t="s">
        <v>621</v>
      </c>
      <c r="E562" s="88"/>
      <c r="F562" s="18"/>
    </row>
    <row r="563" spans="1:6">
      <c r="A563" s="20">
        <v>7</v>
      </c>
      <c r="B563" s="20" t="s">
        <v>11</v>
      </c>
      <c r="C563" s="44">
        <v>170.88</v>
      </c>
      <c r="D563" s="4" t="s">
        <v>621</v>
      </c>
      <c r="E563" s="88"/>
      <c r="F563" s="18"/>
    </row>
    <row r="564" spans="1:6">
      <c r="A564" s="20">
        <v>7</v>
      </c>
      <c r="B564" s="20" t="s">
        <v>616</v>
      </c>
      <c r="C564" s="44">
        <v>170.88</v>
      </c>
      <c r="D564" s="4" t="s">
        <v>621</v>
      </c>
      <c r="E564" s="88"/>
      <c r="F564" s="18"/>
    </row>
    <row r="565" spans="1:6">
      <c r="A565" s="20">
        <v>7</v>
      </c>
      <c r="B565" s="20" t="s">
        <v>15</v>
      </c>
      <c r="C565" s="44">
        <v>170.88</v>
      </c>
      <c r="D565" s="4" t="s">
        <v>621</v>
      </c>
      <c r="E565" s="88"/>
      <c r="F565" s="18"/>
    </row>
    <row r="566" spans="1:6">
      <c r="A566" s="20">
        <v>12</v>
      </c>
      <c r="B566" s="20" t="s">
        <v>13</v>
      </c>
      <c r="C566" s="44">
        <v>160.88</v>
      </c>
      <c r="D566" s="4" t="s">
        <v>621</v>
      </c>
      <c r="E566" s="88"/>
      <c r="F566" s="18"/>
    </row>
    <row r="567" spans="1:6">
      <c r="A567" s="20">
        <v>12</v>
      </c>
      <c r="B567" s="20" t="s">
        <v>618</v>
      </c>
      <c r="C567" s="44">
        <v>160.88</v>
      </c>
      <c r="D567" s="4" t="s">
        <v>621</v>
      </c>
      <c r="E567" s="88"/>
      <c r="F567" s="18"/>
    </row>
    <row r="568" spans="1:6">
      <c r="A568" s="20">
        <v>14</v>
      </c>
      <c r="B568" s="20" t="s">
        <v>347</v>
      </c>
      <c r="C568" s="44">
        <v>155.97</v>
      </c>
      <c r="D568" s="4" t="s">
        <v>621</v>
      </c>
      <c r="E568" s="88"/>
      <c r="F568" s="18"/>
    </row>
    <row r="569" spans="1:6">
      <c r="A569" s="20">
        <v>15</v>
      </c>
      <c r="B569" s="20" t="s">
        <v>614</v>
      </c>
      <c r="C569" s="44">
        <v>150.93</v>
      </c>
      <c r="D569" s="4" t="s">
        <v>621</v>
      </c>
      <c r="E569" s="88"/>
      <c r="F569" s="18"/>
    </row>
    <row r="570" spans="1:6">
      <c r="A570" s="20">
        <v>15</v>
      </c>
      <c r="B570" s="20" t="s">
        <v>615</v>
      </c>
      <c r="C570" s="44">
        <v>150.93</v>
      </c>
      <c r="D570" s="4" t="s">
        <v>621</v>
      </c>
      <c r="E570" s="88"/>
      <c r="F570" s="18"/>
    </row>
    <row r="571" spans="1:6">
      <c r="A571" s="20">
        <v>15</v>
      </c>
      <c r="B571" s="20" t="s">
        <v>619</v>
      </c>
      <c r="C571" s="44">
        <v>150.93</v>
      </c>
      <c r="D571" s="4" t="s">
        <v>621</v>
      </c>
      <c r="E571" s="88"/>
    </row>
    <row r="572" spans="1:6">
      <c r="A572" s="20">
        <v>18</v>
      </c>
      <c r="B572" s="20" t="s">
        <v>32</v>
      </c>
      <c r="C572" s="44">
        <v>140.97</v>
      </c>
      <c r="D572" s="4" t="s">
        <v>621</v>
      </c>
      <c r="E572" s="88"/>
    </row>
    <row r="573" spans="1:6">
      <c r="A573" s="20">
        <v>19</v>
      </c>
      <c r="B573" s="20" t="s">
        <v>247</v>
      </c>
      <c r="C573" s="44">
        <v>136.02000000000001</v>
      </c>
      <c r="D573" s="4" t="s">
        <v>621</v>
      </c>
      <c r="E573" s="88"/>
    </row>
    <row r="574" spans="1:6">
      <c r="A574" s="20">
        <v>20</v>
      </c>
      <c r="B574" s="20" t="s">
        <v>17</v>
      </c>
      <c r="C574" s="44">
        <v>125.91</v>
      </c>
      <c r="D574" s="4" t="s">
        <v>621</v>
      </c>
      <c r="E574" s="88"/>
    </row>
    <row r="575" spans="1:6">
      <c r="A575" s="20">
        <v>21</v>
      </c>
      <c r="B575" s="20" t="s">
        <v>536</v>
      </c>
      <c r="C575" s="44">
        <v>116.88</v>
      </c>
      <c r="D575" s="4" t="s">
        <v>621</v>
      </c>
      <c r="E575" s="88"/>
      <c r="F575" s="18"/>
    </row>
    <row r="576" spans="1:6">
      <c r="A576" s="20">
        <v>22</v>
      </c>
      <c r="B576" s="20" t="s">
        <v>1</v>
      </c>
      <c r="C576" s="44">
        <v>110</v>
      </c>
      <c r="D576" t="s">
        <v>526</v>
      </c>
      <c r="E576" s="88"/>
    </row>
    <row r="577" spans="1:6">
      <c r="A577" s="20">
        <v>22</v>
      </c>
      <c r="B577" s="20" t="s">
        <v>7</v>
      </c>
      <c r="C577" s="44">
        <v>110</v>
      </c>
      <c r="D577" t="s">
        <v>526</v>
      </c>
      <c r="E577" s="88"/>
    </row>
    <row r="578" spans="1:6">
      <c r="A578" s="20">
        <v>22</v>
      </c>
      <c r="B578" s="20" t="s">
        <v>5</v>
      </c>
      <c r="C578" s="44">
        <v>110</v>
      </c>
      <c r="D578" t="s">
        <v>526</v>
      </c>
      <c r="E578" s="88"/>
    </row>
    <row r="579" spans="1:6">
      <c r="A579" s="20"/>
      <c r="B579" s="20" t="s">
        <v>475</v>
      </c>
      <c r="C579" s="44"/>
      <c r="E579" s="88"/>
    </row>
    <row r="580" spans="1:6">
      <c r="A580" s="20" t="s">
        <v>27</v>
      </c>
      <c r="B580" s="20"/>
      <c r="C580" s="44"/>
      <c r="D580" s="4" t="s">
        <v>150</v>
      </c>
      <c r="E580" s="88">
        <f>SUM(C581:C589)/9</f>
        <v>113.42777777777776</v>
      </c>
      <c r="F580" s="18" t="s">
        <v>151</v>
      </c>
    </row>
    <row r="581" spans="1:6">
      <c r="A581" s="20">
        <v>1</v>
      </c>
      <c r="B581" s="20" t="s">
        <v>20</v>
      </c>
      <c r="C581" s="44">
        <v>171.75</v>
      </c>
      <c r="D581" s="4" t="s">
        <v>777</v>
      </c>
      <c r="E581" s="88"/>
      <c r="F581" s="18"/>
    </row>
    <row r="582" spans="1:6">
      <c r="A582" s="20">
        <v>2</v>
      </c>
      <c r="B582" s="20" t="s">
        <v>611</v>
      </c>
      <c r="C582" s="44">
        <v>145.88</v>
      </c>
      <c r="D582" s="4" t="s">
        <v>621</v>
      </c>
      <c r="E582" s="88"/>
      <c r="F582" s="18"/>
    </row>
    <row r="583" spans="1:6">
      <c r="A583" s="20">
        <v>3</v>
      </c>
      <c r="B583" s="20" t="s">
        <v>35</v>
      </c>
      <c r="C583" s="44">
        <v>125.91</v>
      </c>
      <c r="D583" s="4" t="s">
        <v>621</v>
      </c>
      <c r="E583" s="88"/>
      <c r="F583" s="18"/>
    </row>
    <row r="584" spans="1:6">
      <c r="A584" s="20">
        <v>4</v>
      </c>
      <c r="B584" s="20" t="s">
        <v>22</v>
      </c>
      <c r="C584" s="44">
        <v>125.91</v>
      </c>
      <c r="D584" s="4" t="s">
        <v>621</v>
      </c>
      <c r="E584" s="88"/>
      <c r="F584" s="18"/>
    </row>
    <row r="585" spans="1:6">
      <c r="A585" s="20">
        <v>5</v>
      </c>
      <c r="B585" s="20" t="s">
        <v>609</v>
      </c>
      <c r="C585" s="44">
        <v>116.88</v>
      </c>
      <c r="D585" s="4" t="s">
        <v>621</v>
      </c>
      <c r="E585" s="88"/>
      <c r="F585" s="18"/>
    </row>
    <row r="586" spans="1:6">
      <c r="A586" s="20">
        <v>6</v>
      </c>
      <c r="B586" s="20" t="s">
        <v>23</v>
      </c>
      <c r="C586" s="44">
        <v>116.88</v>
      </c>
      <c r="D586" s="4" t="s">
        <v>621</v>
      </c>
      <c r="E586" s="88"/>
      <c r="F586" s="18"/>
    </row>
    <row r="587" spans="1:6">
      <c r="A587" s="20">
        <v>7</v>
      </c>
      <c r="B587" s="20" t="s">
        <v>193</v>
      </c>
      <c r="C587" s="44">
        <v>100.88</v>
      </c>
      <c r="D587" s="4" t="s">
        <v>621</v>
      </c>
      <c r="E587" s="88"/>
      <c r="F587" s="18"/>
    </row>
    <row r="588" spans="1:6">
      <c r="A588" s="20">
        <v>8</v>
      </c>
      <c r="B588" s="20" t="s">
        <v>610</v>
      </c>
      <c r="C588" s="44">
        <v>75.88</v>
      </c>
      <c r="D588" s="4" t="s">
        <v>621</v>
      </c>
      <c r="E588" s="88"/>
      <c r="F588" s="18"/>
    </row>
    <row r="589" spans="1:6">
      <c r="A589" s="20">
        <v>9</v>
      </c>
      <c r="B589" s="20" t="s">
        <v>620</v>
      </c>
      <c r="C589" s="44">
        <v>40.880000000000003</v>
      </c>
      <c r="D589" s="4" t="s">
        <v>621</v>
      </c>
      <c r="E589" s="88"/>
      <c r="F589" s="18"/>
    </row>
    <row r="590" spans="1:6">
      <c r="A590" s="20"/>
      <c r="B590" s="20" t="s">
        <v>475</v>
      </c>
      <c r="C590" s="44"/>
      <c r="E590" s="88"/>
    </row>
    <row r="591" spans="1:6">
      <c r="A591" s="20"/>
      <c r="B591" s="20"/>
      <c r="C591" s="44"/>
      <c r="D591" s="18"/>
      <c r="F591" s="18"/>
    </row>
    <row r="592" spans="1:6">
      <c r="A592" s="20"/>
      <c r="B592" s="20" t="s">
        <v>670</v>
      </c>
      <c r="C592" s="44"/>
    </row>
    <row r="593" spans="1:13">
      <c r="A593" s="20" t="s">
        <v>0</v>
      </c>
      <c r="B593" s="20"/>
      <c r="C593" s="44" t="s">
        <v>626</v>
      </c>
      <c r="D593" s="4" t="s">
        <v>184</v>
      </c>
      <c r="E593" s="88">
        <f>SUM(C594)</f>
        <v>15</v>
      </c>
      <c r="F593" s="18" t="s">
        <v>260</v>
      </c>
    </row>
    <row r="594" spans="1:13" s="18" customFormat="1">
      <c r="A594" s="20">
        <v>1</v>
      </c>
      <c r="B594" s="20" t="s">
        <v>4</v>
      </c>
      <c r="C594" s="44">
        <v>15</v>
      </c>
      <c r="D594" s="4" t="s">
        <v>623</v>
      </c>
      <c r="E594" s="88"/>
      <c r="M594" s="19"/>
    </row>
    <row r="595" spans="1:13" s="18" customFormat="1">
      <c r="A595" s="20"/>
      <c r="B595" s="20"/>
      <c r="C595" s="44" t="s">
        <v>589</v>
      </c>
      <c r="D595" s="4"/>
      <c r="E595" s="88"/>
      <c r="M595" s="19"/>
    </row>
    <row r="596" spans="1:13" s="18" customFormat="1">
      <c r="A596" s="20"/>
      <c r="B596" s="20" t="s">
        <v>33</v>
      </c>
      <c r="C596" s="44"/>
      <c r="D596" s="4" t="s">
        <v>1575</v>
      </c>
      <c r="E596" s="88"/>
      <c r="M596" s="19"/>
    </row>
    <row r="597" spans="1:13" s="18" customFormat="1">
      <c r="A597" s="20"/>
      <c r="B597" s="20" t="s">
        <v>1095</v>
      </c>
      <c r="C597" s="44"/>
      <c r="D597" s="4" t="s">
        <v>1575</v>
      </c>
      <c r="E597" s="88"/>
      <c r="M597" s="19"/>
    </row>
    <row r="598" spans="1:13">
      <c r="B598" s="20" t="s">
        <v>448</v>
      </c>
      <c r="D598" s="4" t="s">
        <v>1575</v>
      </c>
      <c r="E598" s="88"/>
      <c r="F598" s="18"/>
    </row>
    <row r="599" spans="1:13">
      <c r="A599" s="20" t="s">
        <v>27</v>
      </c>
      <c r="B599" s="20"/>
      <c r="C599" s="44" t="s">
        <v>1573</v>
      </c>
      <c r="E599" s="88"/>
    </row>
    <row r="600" spans="1:13" s="18" customFormat="1">
      <c r="A600" s="20"/>
      <c r="B600" s="20" t="s">
        <v>1444</v>
      </c>
      <c r="C600" s="44"/>
      <c r="D600" s="4" t="s">
        <v>1575</v>
      </c>
      <c r="E600" s="88"/>
      <c r="M600" s="19"/>
    </row>
    <row r="601" spans="1:13" s="18" customFormat="1">
      <c r="A601" s="20"/>
      <c r="B601" s="20"/>
      <c r="C601" s="44" t="s">
        <v>1574</v>
      </c>
      <c r="E601" s="88"/>
      <c r="M601" s="19"/>
    </row>
    <row r="602" spans="1:13">
      <c r="A602" s="20"/>
      <c r="B602" s="20" t="s">
        <v>20</v>
      </c>
      <c r="C602" s="44"/>
      <c r="D602" s="4" t="s">
        <v>1575</v>
      </c>
      <c r="E602" s="88"/>
    </row>
    <row r="603" spans="1:13">
      <c r="A603" s="20"/>
      <c r="B603" s="20" t="s">
        <v>475</v>
      </c>
      <c r="C603" s="44"/>
      <c r="E603" s="88"/>
    </row>
    <row r="604" spans="1:13">
      <c r="A604" s="20"/>
      <c r="B604" s="20"/>
      <c r="C604" s="44"/>
    </row>
    <row r="605" spans="1:13">
      <c r="A605" s="20"/>
      <c r="B605" s="20" t="s">
        <v>652</v>
      </c>
      <c r="C605" s="44"/>
    </row>
    <row r="606" spans="1:13">
      <c r="A606" s="5" t="s">
        <v>0</v>
      </c>
      <c r="B606" s="20"/>
      <c r="C606" s="44"/>
      <c r="D606" s="1" t="s">
        <v>150</v>
      </c>
      <c r="E606" s="88">
        <f>SUM(C607:C654)/48</f>
        <v>177.88020833333346</v>
      </c>
      <c r="F606" t="s">
        <v>151</v>
      </c>
    </row>
    <row r="607" spans="1:13">
      <c r="A607" s="20">
        <v>1</v>
      </c>
      <c r="B607" s="20" t="s">
        <v>1</v>
      </c>
      <c r="C607" s="44">
        <v>250.05</v>
      </c>
      <c r="D607" s="18" t="s">
        <v>581</v>
      </c>
      <c r="E607" s="88"/>
    </row>
    <row r="608" spans="1:13">
      <c r="A608" s="20">
        <v>2</v>
      </c>
      <c r="B608" s="20" t="s">
        <v>890</v>
      </c>
      <c r="C608" s="44">
        <v>241.1</v>
      </c>
      <c r="D608" s="18" t="s">
        <v>891</v>
      </c>
      <c r="E608" s="88"/>
      <c r="F608" s="18"/>
    </row>
    <row r="609" spans="1:13">
      <c r="A609" s="20">
        <v>3</v>
      </c>
      <c r="B609" s="20" t="s">
        <v>33</v>
      </c>
      <c r="C609" s="44">
        <v>240.26</v>
      </c>
      <c r="D609" t="s">
        <v>525</v>
      </c>
      <c r="E609" s="88"/>
    </row>
    <row r="610" spans="1:13" s="18" customFormat="1">
      <c r="A610" s="20">
        <v>4</v>
      </c>
      <c r="B610" s="25" t="s">
        <v>213</v>
      </c>
      <c r="C610" s="30">
        <v>230.1</v>
      </c>
      <c r="D610" s="20" t="s">
        <v>1007</v>
      </c>
      <c r="E610" s="88"/>
      <c r="M610" s="19"/>
    </row>
    <row r="611" spans="1:13">
      <c r="A611" s="20">
        <v>5</v>
      </c>
      <c r="B611" s="20" t="s">
        <v>7</v>
      </c>
      <c r="C611" s="44">
        <v>220.15</v>
      </c>
      <c r="D611" t="s">
        <v>525</v>
      </c>
      <c r="J611" s="25"/>
      <c r="K611" s="25"/>
    </row>
    <row r="612" spans="1:13">
      <c r="A612" s="20">
        <v>6</v>
      </c>
      <c r="B612" s="20" t="s">
        <v>161</v>
      </c>
      <c r="C612" s="44">
        <v>216.65</v>
      </c>
      <c r="D612" t="s">
        <v>525</v>
      </c>
      <c r="E612" s="88"/>
    </row>
    <row r="613" spans="1:13">
      <c r="A613" s="20">
        <v>7</v>
      </c>
      <c r="B613" s="20" t="s">
        <v>2</v>
      </c>
      <c r="C613" s="44">
        <v>215.9</v>
      </c>
      <c r="D613" t="s">
        <v>135</v>
      </c>
      <c r="E613" s="88"/>
    </row>
    <row r="614" spans="1:13">
      <c r="A614" s="20">
        <v>8</v>
      </c>
      <c r="B614" s="20" t="s">
        <v>3</v>
      </c>
      <c r="C614" s="44">
        <v>213</v>
      </c>
      <c r="D614" t="s">
        <v>135</v>
      </c>
      <c r="E614" s="88"/>
    </row>
    <row r="615" spans="1:13">
      <c r="A615" s="20">
        <v>9</v>
      </c>
      <c r="B615" s="20" t="s">
        <v>531</v>
      </c>
      <c r="C615" s="44">
        <v>210.3</v>
      </c>
      <c r="D615" t="s">
        <v>525</v>
      </c>
      <c r="E615" s="88"/>
      <c r="J615" s="25"/>
      <c r="K615" s="25"/>
    </row>
    <row r="616" spans="1:13">
      <c r="A616" s="20">
        <v>10</v>
      </c>
      <c r="B616" s="20" t="s">
        <v>5</v>
      </c>
      <c r="C616" s="44">
        <v>210.3</v>
      </c>
      <c r="D616" t="s">
        <v>525</v>
      </c>
      <c r="E616" s="88"/>
    </row>
    <row r="617" spans="1:13" s="18" customFormat="1">
      <c r="A617" s="20">
        <v>11</v>
      </c>
      <c r="B617" s="25" t="s">
        <v>996</v>
      </c>
      <c r="C617" s="30">
        <v>210.1</v>
      </c>
      <c r="D617" s="20" t="s">
        <v>1007</v>
      </c>
      <c r="E617" s="88"/>
      <c r="J617" s="25"/>
      <c r="K617" s="25"/>
      <c r="M617" s="19"/>
    </row>
    <row r="618" spans="1:13" s="18" customFormat="1">
      <c r="A618" s="20">
        <v>12</v>
      </c>
      <c r="B618" s="25" t="s">
        <v>994</v>
      </c>
      <c r="C618" s="30">
        <v>210.1</v>
      </c>
      <c r="D618" s="20" t="s">
        <v>1007</v>
      </c>
      <c r="E618" s="88"/>
      <c r="J618" s="25"/>
      <c r="K618" s="25"/>
      <c r="M618" s="19"/>
    </row>
    <row r="619" spans="1:13">
      <c r="A619" s="20">
        <v>13</v>
      </c>
      <c r="B619" s="20" t="s">
        <v>4</v>
      </c>
      <c r="C619" s="44">
        <v>206.25</v>
      </c>
      <c r="D619" t="s">
        <v>135</v>
      </c>
      <c r="E619" s="88"/>
      <c r="J619" s="25"/>
      <c r="K619" s="25"/>
    </row>
    <row r="620" spans="1:13">
      <c r="A620" s="20">
        <v>14</v>
      </c>
      <c r="B620" s="20" t="s">
        <v>5</v>
      </c>
      <c r="C620" s="44">
        <v>206</v>
      </c>
      <c r="D620" t="s">
        <v>135</v>
      </c>
      <c r="E620" s="88"/>
    </row>
    <row r="621" spans="1:13" s="18" customFormat="1">
      <c r="A621" s="20">
        <v>15</v>
      </c>
      <c r="B621" s="25" t="s">
        <v>998</v>
      </c>
      <c r="C621" s="30">
        <v>205.1</v>
      </c>
      <c r="D621" s="20" t="s">
        <v>1007</v>
      </c>
      <c r="E621" s="88"/>
      <c r="J621" s="25"/>
      <c r="K621" s="25"/>
      <c r="M621" s="19"/>
    </row>
    <row r="622" spans="1:13" s="18" customFormat="1">
      <c r="A622" s="20">
        <v>16</v>
      </c>
      <c r="B622" s="25" t="s">
        <v>1002</v>
      </c>
      <c r="C622" s="30">
        <v>200.1</v>
      </c>
      <c r="D622" s="20" t="s">
        <v>1007</v>
      </c>
      <c r="E622" s="88"/>
      <c r="J622" s="25"/>
      <c r="K622" s="25"/>
      <c r="M622" s="19"/>
    </row>
    <row r="623" spans="1:13">
      <c r="A623" s="20">
        <v>17</v>
      </c>
      <c r="B623" s="20" t="s">
        <v>6</v>
      </c>
      <c r="C623" s="44">
        <v>200</v>
      </c>
      <c r="D623" t="s">
        <v>135</v>
      </c>
      <c r="E623" s="88"/>
    </row>
    <row r="624" spans="1:13">
      <c r="A624" s="20">
        <v>18</v>
      </c>
      <c r="B624" s="20" t="s">
        <v>532</v>
      </c>
      <c r="C624" s="44">
        <v>190.15</v>
      </c>
      <c r="D624" t="s">
        <v>525</v>
      </c>
      <c r="E624" s="88"/>
    </row>
    <row r="625" spans="1:13" s="18" customFormat="1">
      <c r="A625" s="20">
        <v>19</v>
      </c>
      <c r="B625" s="25" t="s">
        <v>997</v>
      </c>
      <c r="C625" s="30">
        <v>190.1</v>
      </c>
      <c r="D625" s="20" t="s">
        <v>1007</v>
      </c>
      <c r="E625" s="88"/>
      <c r="J625" s="25"/>
      <c r="K625" s="25"/>
      <c r="M625" s="19"/>
    </row>
    <row r="626" spans="1:13">
      <c r="A626" s="20">
        <v>20</v>
      </c>
      <c r="B626" s="5" t="s">
        <v>565</v>
      </c>
      <c r="C626" s="26">
        <v>186.8</v>
      </c>
      <c r="D626" s="11" t="s">
        <v>566</v>
      </c>
      <c r="E626" s="88"/>
    </row>
    <row r="627" spans="1:13">
      <c r="A627" s="20">
        <v>21</v>
      </c>
      <c r="B627" s="20" t="s">
        <v>8</v>
      </c>
      <c r="C627" s="44">
        <v>185.65</v>
      </c>
      <c r="D627" t="s">
        <v>135</v>
      </c>
      <c r="E627" s="88"/>
    </row>
    <row r="628" spans="1:13">
      <c r="A628" s="20">
        <v>22</v>
      </c>
      <c r="B628" s="20" t="s">
        <v>9</v>
      </c>
      <c r="C628" s="44">
        <v>185.65</v>
      </c>
      <c r="D628" t="s">
        <v>135</v>
      </c>
      <c r="E628" s="88"/>
    </row>
    <row r="629" spans="1:13">
      <c r="A629" s="20">
        <v>23</v>
      </c>
      <c r="B629" s="20" t="s">
        <v>10</v>
      </c>
      <c r="C629" s="44">
        <v>180.5</v>
      </c>
      <c r="D629" t="s">
        <v>135</v>
      </c>
      <c r="E629" s="88"/>
    </row>
    <row r="630" spans="1:13">
      <c r="A630" s="20">
        <v>24</v>
      </c>
      <c r="B630" s="20" t="s">
        <v>11</v>
      </c>
      <c r="C630" s="44">
        <v>180.5</v>
      </c>
      <c r="D630" t="s">
        <v>135</v>
      </c>
      <c r="E630" s="88"/>
    </row>
    <row r="631" spans="1:13">
      <c r="A631" s="20">
        <v>25</v>
      </c>
      <c r="B631" s="20" t="s">
        <v>12</v>
      </c>
      <c r="C631" s="44">
        <v>180.5</v>
      </c>
      <c r="D631" t="s">
        <v>135</v>
      </c>
      <c r="E631" s="88"/>
    </row>
    <row r="632" spans="1:13">
      <c r="A632" s="20">
        <v>26</v>
      </c>
      <c r="B632" s="25" t="s">
        <v>347</v>
      </c>
      <c r="C632" s="30">
        <v>180.35</v>
      </c>
      <c r="D632" s="20" t="s">
        <v>1007</v>
      </c>
      <c r="E632" s="88"/>
      <c r="F632" s="18"/>
    </row>
    <row r="633" spans="1:13" s="18" customFormat="1">
      <c r="A633" s="20">
        <v>27</v>
      </c>
      <c r="B633" s="25" t="s">
        <v>995</v>
      </c>
      <c r="C633" s="30">
        <v>180.1</v>
      </c>
      <c r="D633" s="20" t="s">
        <v>1007</v>
      </c>
      <c r="E633" s="88"/>
      <c r="J633" s="25"/>
      <c r="K633" s="25"/>
      <c r="M633" s="19"/>
    </row>
    <row r="634" spans="1:13" s="18" customFormat="1">
      <c r="A634" s="20">
        <v>28</v>
      </c>
      <c r="B634" s="25" t="s">
        <v>999</v>
      </c>
      <c r="C634" s="30">
        <v>180.1</v>
      </c>
      <c r="D634" s="20" t="s">
        <v>1007</v>
      </c>
      <c r="E634" s="88"/>
      <c r="J634" s="25"/>
      <c r="K634" s="25"/>
      <c r="M634" s="19"/>
    </row>
    <row r="635" spans="1:13">
      <c r="A635" s="20">
        <v>29</v>
      </c>
      <c r="B635" s="20" t="s">
        <v>13</v>
      </c>
      <c r="C635" s="44">
        <v>170.35</v>
      </c>
      <c r="D635" t="s">
        <v>135</v>
      </c>
      <c r="E635" s="88"/>
    </row>
    <row r="636" spans="1:13">
      <c r="A636" s="20">
        <v>30</v>
      </c>
      <c r="B636" s="20" t="s">
        <v>14</v>
      </c>
      <c r="C636" s="44">
        <v>170.35</v>
      </c>
      <c r="D636" t="s">
        <v>135</v>
      </c>
      <c r="E636" s="88"/>
    </row>
    <row r="637" spans="1:13">
      <c r="A637" s="20">
        <v>31</v>
      </c>
      <c r="B637" s="20" t="s">
        <v>15</v>
      </c>
      <c r="C637" s="44">
        <v>170.35</v>
      </c>
      <c r="D637" t="s">
        <v>135</v>
      </c>
      <c r="E637" s="88"/>
    </row>
    <row r="638" spans="1:13">
      <c r="A638" s="20">
        <v>32</v>
      </c>
      <c r="B638" s="20" t="s">
        <v>16</v>
      </c>
      <c r="C638" s="44">
        <v>170.35</v>
      </c>
      <c r="D638" t="s">
        <v>135</v>
      </c>
      <c r="E638" s="88"/>
    </row>
    <row r="639" spans="1:13" s="18" customFormat="1">
      <c r="A639" s="20">
        <v>33</v>
      </c>
      <c r="B639" s="25" t="s">
        <v>1001</v>
      </c>
      <c r="C639" s="30">
        <v>170.1</v>
      </c>
      <c r="D639" s="20" t="s">
        <v>1007</v>
      </c>
      <c r="E639" s="88"/>
      <c r="J639" s="25"/>
      <c r="K639" s="25"/>
      <c r="M639" s="19"/>
    </row>
    <row r="640" spans="1:13">
      <c r="A640" s="20">
        <v>34</v>
      </c>
      <c r="B640" s="20" t="s">
        <v>32</v>
      </c>
      <c r="C640" s="44">
        <v>170.05</v>
      </c>
      <c r="D640" t="s">
        <v>525</v>
      </c>
      <c r="E640" s="88"/>
    </row>
    <row r="641" spans="1:13">
      <c r="A641" s="20">
        <v>35</v>
      </c>
      <c r="B641" s="20" t="s">
        <v>538</v>
      </c>
      <c r="C641" s="44">
        <v>170.05</v>
      </c>
      <c r="D641" t="s">
        <v>525</v>
      </c>
      <c r="E641" s="88"/>
    </row>
    <row r="642" spans="1:13" s="18" customFormat="1">
      <c r="A642" s="20">
        <v>36</v>
      </c>
      <c r="B642" s="25" t="s">
        <v>286</v>
      </c>
      <c r="C642" s="30">
        <v>161.1</v>
      </c>
      <c r="D642" s="20" t="s">
        <v>1007</v>
      </c>
      <c r="E642" s="88"/>
      <c r="M642" s="19"/>
    </row>
    <row r="643" spans="1:13">
      <c r="A643" s="20">
        <v>37</v>
      </c>
      <c r="B643" s="20" t="s">
        <v>17</v>
      </c>
      <c r="C643" s="44">
        <v>160.35</v>
      </c>
      <c r="D643" t="s">
        <v>135</v>
      </c>
      <c r="E643" s="88"/>
    </row>
    <row r="644" spans="1:13" s="18" customFormat="1">
      <c r="A644" s="20">
        <v>38</v>
      </c>
      <c r="B644" s="25" t="s">
        <v>1000</v>
      </c>
      <c r="C644" s="30">
        <v>150</v>
      </c>
      <c r="D644" s="20" t="s">
        <v>1007</v>
      </c>
      <c r="E644" s="88"/>
      <c r="M644" s="19"/>
    </row>
    <row r="645" spans="1:13">
      <c r="A645" s="20">
        <v>39</v>
      </c>
      <c r="B645" s="20" t="s">
        <v>247</v>
      </c>
      <c r="C645" s="44">
        <v>149.80000000000001</v>
      </c>
      <c r="D645" s="18" t="s">
        <v>623</v>
      </c>
      <c r="E645" s="88"/>
      <c r="F645" s="18"/>
    </row>
    <row r="646" spans="1:13">
      <c r="A646" s="20">
        <v>40</v>
      </c>
      <c r="B646" s="20" t="s">
        <v>530</v>
      </c>
      <c r="C646" s="44">
        <v>143.75</v>
      </c>
      <c r="D646" t="s">
        <v>525</v>
      </c>
      <c r="E646" s="88"/>
    </row>
    <row r="647" spans="1:13">
      <c r="A647" s="20">
        <v>41</v>
      </c>
      <c r="B647" s="20" t="s">
        <v>528</v>
      </c>
      <c r="C647" s="44">
        <v>143.75</v>
      </c>
      <c r="D647" t="s">
        <v>525</v>
      </c>
      <c r="E647" s="88"/>
    </row>
    <row r="648" spans="1:13" ht="15.75">
      <c r="A648" s="20">
        <v>42</v>
      </c>
      <c r="B648" s="38" t="s">
        <v>568</v>
      </c>
      <c r="C648" s="51">
        <v>132.69999999999999</v>
      </c>
      <c r="D648" s="13" t="s">
        <v>566</v>
      </c>
      <c r="E648" s="88"/>
    </row>
    <row r="649" spans="1:13" ht="15.75">
      <c r="A649" s="20">
        <v>43</v>
      </c>
      <c r="B649" s="38" t="s">
        <v>569</v>
      </c>
      <c r="C649" s="51">
        <v>132.69999999999999</v>
      </c>
      <c r="D649" s="13" t="s">
        <v>566</v>
      </c>
      <c r="E649" s="88"/>
    </row>
    <row r="650" spans="1:13" ht="15.75">
      <c r="A650" s="20">
        <v>44</v>
      </c>
      <c r="B650" s="38" t="s">
        <v>567</v>
      </c>
      <c r="C650" s="51">
        <v>132.5</v>
      </c>
      <c r="D650" s="13" t="s">
        <v>566</v>
      </c>
      <c r="E650" s="88"/>
    </row>
    <row r="651" spans="1:13" ht="15.75">
      <c r="A651" s="20">
        <v>45</v>
      </c>
      <c r="B651" s="38" t="s">
        <v>570</v>
      </c>
      <c r="C651" s="51">
        <v>121.5</v>
      </c>
      <c r="D651" s="13" t="s">
        <v>566</v>
      </c>
      <c r="E651" s="88"/>
    </row>
    <row r="652" spans="1:13" ht="15.75">
      <c r="A652" s="20">
        <v>46</v>
      </c>
      <c r="B652" s="38" t="s">
        <v>536</v>
      </c>
      <c r="C652" s="51">
        <v>111.24</v>
      </c>
      <c r="D652" s="12" t="s">
        <v>525</v>
      </c>
      <c r="E652" s="88"/>
    </row>
    <row r="653" spans="1:13" ht="15.75">
      <c r="A653" s="20">
        <v>47</v>
      </c>
      <c r="B653" s="38" t="s">
        <v>571</v>
      </c>
      <c r="C653" s="51">
        <v>53.2</v>
      </c>
      <c r="D653" s="13" t="s">
        <v>566</v>
      </c>
      <c r="E653" s="88"/>
    </row>
    <row r="654" spans="1:13" s="18" customFormat="1">
      <c r="A654" s="20">
        <v>48</v>
      </c>
      <c r="B654" s="25" t="s">
        <v>822</v>
      </c>
      <c r="C654" s="30">
        <v>48.2</v>
      </c>
      <c r="D654" s="20" t="s">
        <v>1007</v>
      </c>
      <c r="E654" s="88"/>
      <c r="M654" s="19"/>
    </row>
    <row r="655" spans="1:13">
      <c r="A655" s="20"/>
      <c r="B655" s="20" t="s">
        <v>475</v>
      </c>
      <c r="C655" s="44"/>
      <c r="E655" s="88"/>
    </row>
    <row r="656" spans="1:13">
      <c r="A656" s="20" t="s">
        <v>18</v>
      </c>
      <c r="B656" s="20"/>
      <c r="C656" s="44"/>
      <c r="D656" s="1" t="s">
        <v>150</v>
      </c>
      <c r="E656" s="88">
        <f>SUM(C657:C671)/15</f>
        <v>130.13999999999999</v>
      </c>
      <c r="F656" t="s">
        <v>151</v>
      </c>
    </row>
    <row r="657" spans="1:13">
      <c r="A657" s="20">
        <v>1</v>
      </c>
      <c r="B657" s="20" t="s">
        <v>892</v>
      </c>
      <c r="C657" s="44">
        <v>203.45</v>
      </c>
      <c r="D657" s="20" t="s">
        <v>891</v>
      </c>
      <c r="E657" s="88"/>
      <c r="F657" s="18"/>
    </row>
    <row r="658" spans="1:13" s="18" customFormat="1">
      <c r="A658" s="20">
        <v>2</v>
      </c>
      <c r="B658" s="25" t="s">
        <v>1004</v>
      </c>
      <c r="C658" s="30">
        <v>170.1</v>
      </c>
      <c r="D658" s="20" t="s">
        <v>1007</v>
      </c>
      <c r="E658" s="88"/>
      <c r="M658" s="19"/>
    </row>
    <row r="659" spans="1:13">
      <c r="A659" s="20">
        <v>3</v>
      </c>
      <c r="B659" s="20" t="s">
        <v>527</v>
      </c>
      <c r="C659" s="44">
        <v>160</v>
      </c>
      <c r="D659" t="s">
        <v>525</v>
      </c>
      <c r="E659" s="88"/>
    </row>
    <row r="660" spans="1:13" s="18" customFormat="1">
      <c r="A660" s="20">
        <v>4</v>
      </c>
      <c r="B660" s="25" t="s">
        <v>20</v>
      </c>
      <c r="C660" s="30">
        <v>150</v>
      </c>
      <c r="D660" s="20" t="s">
        <v>1007</v>
      </c>
      <c r="E660" s="88"/>
      <c r="M660" s="19"/>
    </row>
    <row r="661" spans="1:13" s="18" customFormat="1">
      <c r="A661" s="20">
        <v>5</v>
      </c>
      <c r="B661" s="25" t="s">
        <v>1003</v>
      </c>
      <c r="C661" s="30">
        <v>140.5</v>
      </c>
      <c r="D661" s="20" t="s">
        <v>1007</v>
      </c>
      <c r="E661" s="88"/>
      <c r="M661" s="19"/>
    </row>
    <row r="662" spans="1:13" s="18" customFormat="1">
      <c r="A662" s="20">
        <v>6</v>
      </c>
      <c r="B662" s="25" t="s">
        <v>1006</v>
      </c>
      <c r="C662" s="30">
        <v>135.44999999999999</v>
      </c>
      <c r="D662" s="20" t="s">
        <v>1007</v>
      </c>
      <c r="E662" s="88"/>
      <c r="M662" s="19"/>
    </row>
    <row r="663" spans="1:13">
      <c r="A663" s="20">
        <v>7</v>
      </c>
      <c r="B663" s="20" t="s">
        <v>22</v>
      </c>
      <c r="C663" s="44">
        <v>131.38999999999999</v>
      </c>
      <c r="D663" t="s">
        <v>525</v>
      </c>
      <c r="E663" s="88"/>
    </row>
    <row r="664" spans="1:13" s="18" customFormat="1">
      <c r="A664" s="20">
        <v>8</v>
      </c>
      <c r="B664" s="25" t="s">
        <v>1005</v>
      </c>
      <c r="C664" s="30">
        <v>130.4</v>
      </c>
      <c r="D664" s="20" t="s">
        <v>1007</v>
      </c>
      <c r="E664" s="88"/>
      <c r="M664" s="19"/>
    </row>
    <row r="665" spans="1:13">
      <c r="A665" s="20">
        <v>9</v>
      </c>
      <c r="B665" s="20" t="s">
        <v>19</v>
      </c>
      <c r="C665" s="44">
        <v>125.9</v>
      </c>
      <c r="D665" t="s">
        <v>135</v>
      </c>
      <c r="E665" s="88"/>
    </row>
    <row r="666" spans="1:13">
      <c r="A666" s="20">
        <v>10</v>
      </c>
      <c r="B666" s="20" t="s">
        <v>21</v>
      </c>
      <c r="C666" s="44">
        <v>124.37</v>
      </c>
      <c r="D666" t="s">
        <v>135</v>
      </c>
      <c r="E666" s="88"/>
    </row>
    <row r="667" spans="1:13">
      <c r="A667" s="20">
        <v>11</v>
      </c>
      <c r="B667" s="20" t="s">
        <v>22</v>
      </c>
      <c r="C667" s="44">
        <v>114.3</v>
      </c>
      <c r="D667" t="s">
        <v>135</v>
      </c>
      <c r="E667" s="88"/>
    </row>
    <row r="668" spans="1:13">
      <c r="A668" s="20">
        <v>12</v>
      </c>
      <c r="B668" s="20" t="s">
        <v>23</v>
      </c>
      <c r="C668" s="44">
        <v>113.8</v>
      </c>
      <c r="D668" t="s">
        <v>135</v>
      </c>
      <c r="E668" s="88"/>
    </row>
    <row r="669" spans="1:13">
      <c r="A669" s="20">
        <v>12</v>
      </c>
      <c r="B669" s="20" t="s">
        <v>24</v>
      </c>
      <c r="C669" s="44">
        <v>113.8</v>
      </c>
      <c r="D669" t="s">
        <v>135</v>
      </c>
      <c r="E669" s="88"/>
    </row>
    <row r="670" spans="1:13">
      <c r="A670" s="20">
        <v>14</v>
      </c>
      <c r="B670" s="20" t="s">
        <v>193</v>
      </c>
      <c r="C670" s="44">
        <v>106.14</v>
      </c>
      <c r="D670" t="s">
        <v>525</v>
      </c>
      <c r="E670" s="88"/>
    </row>
    <row r="671" spans="1:13">
      <c r="A671" s="20">
        <v>15</v>
      </c>
      <c r="B671" s="20" t="s">
        <v>137</v>
      </c>
      <c r="C671" s="44">
        <v>32.5</v>
      </c>
      <c r="D671" t="s">
        <v>135</v>
      </c>
      <c r="E671" s="88"/>
    </row>
    <row r="672" spans="1:13">
      <c r="A672" s="20"/>
      <c r="B672" s="20" t="s">
        <v>475</v>
      </c>
      <c r="C672" s="44"/>
      <c r="D672" s="18"/>
      <c r="E672" s="88"/>
      <c r="F672" s="18"/>
    </row>
    <row r="673" spans="1:6">
      <c r="A673" s="20"/>
      <c r="B673" s="20"/>
      <c r="C673" s="44"/>
    </row>
    <row r="674" spans="1:6">
      <c r="A674" s="20"/>
      <c r="B674" s="20" t="s">
        <v>671</v>
      </c>
      <c r="C674" s="44"/>
    </row>
    <row r="675" spans="1:6">
      <c r="A675" s="5" t="s">
        <v>0</v>
      </c>
      <c r="B675" s="20"/>
      <c r="C675" s="44" t="s">
        <v>589</v>
      </c>
      <c r="D675" s="18" t="s">
        <v>184</v>
      </c>
      <c r="E675" s="88">
        <f>SUM(C676:C680)/5</f>
        <v>12.2</v>
      </c>
      <c r="F675" s="18" t="s">
        <v>260</v>
      </c>
    </row>
    <row r="676" spans="1:6">
      <c r="A676" s="20">
        <v>1</v>
      </c>
      <c r="B676" s="18" t="s">
        <v>796</v>
      </c>
      <c r="C676" s="30">
        <v>24</v>
      </c>
      <c r="D676" s="18" t="s">
        <v>807</v>
      </c>
      <c r="E676" s="88"/>
      <c r="F676" s="18"/>
    </row>
    <row r="677" spans="1:6">
      <c r="A677" s="20">
        <v>2</v>
      </c>
      <c r="B677" s="18" t="s">
        <v>795</v>
      </c>
      <c r="C677" s="30">
        <v>12</v>
      </c>
      <c r="D677" s="18" t="s">
        <v>807</v>
      </c>
      <c r="E677" s="88"/>
      <c r="F677" s="18"/>
    </row>
    <row r="678" spans="1:6">
      <c r="A678" s="20">
        <v>3</v>
      </c>
      <c r="B678" s="20" t="s">
        <v>161</v>
      </c>
      <c r="C678" s="44">
        <v>11</v>
      </c>
      <c r="D678" s="18" t="s">
        <v>581</v>
      </c>
      <c r="E678" s="88"/>
      <c r="F678" s="18"/>
    </row>
    <row r="679" spans="1:6">
      <c r="A679" s="20">
        <v>4</v>
      </c>
      <c r="B679" s="18" t="s">
        <v>4</v>
      </c>
      <c r="C679" s="30">
        <v>9</v>
      </c>
      <c r="D679" s="18" t="s">
        <v>807</v>
      </c>
      <c r="E679" s="88"/>
      <c r="F679" s="18"/>
    </row>
    <row r="680" spans="1:6">
      <c r="A680" s="20">
        <v>5</v>
      </c>
      <c r="B680" s="20" t="s">
        <v>33</v>
      </c>
      <c r="C680" s="44">
        <v>5</v>
      </c>
      <c r="D680" s="18" t="s">
        <v>623</v>
      </c>
      <c r="E680" s="88"/>
      <c r="F680" s="18"/>
    </row>
    <row r="681" spans="1:6">
      <c r="A681" s="20"/>
      <c r="B681" s="20"/>
      <c r="C681" s="44" t="s">
        <v>808</v>
      </c>
      <c r="D681" s="18"/>
      <c r="E681" s="88"/>
      <c r="F681" s="18"/>
    </row>
    <row r="682" spans="1:6">
      <c r="A682" s="20">
        <v>6</v>
      </c>
      <c r="B682" s="18" t="s">
        <v>230</v>
      </c>
      <c r="C682" s="30">
        <v>15</v>
      </c>
      <c r="D682" s="18" t="s">
        <v>807</v>
      </c>
      <c r="E682" s="88"/>
      <c r="F682" s="18"/>
    </row>
    <row r="683" spans="1:6">
      <c r="A683" s="20">
        <v>7</v>
      </c>
      <c r="B683" s="18" t="s">
        <v>798</v>
      </c>
      <c r="C683" s="30">
        <v>13</v>
      </c>
      <c r="D683" s="18" t="s">
        <v>807</v>
      </c>
      <c r="E683" s="88"/>
      <c r="F683" s="18"/>
    </row>
    <row r="684" spans="1:6">
      <c r="A684" s="20">
        <v>8</v>
      </c>
      <c r="B684" s="18" t="s">
        <v>797</v>
      </c>
      <c r="C684" s="30">
        <v>10</v>
      </c>
      <c r="D684" s="18" t="s">
        <v>807</v>
      </c>
      <c r="E684" s="88"/>
      <c r="F684" s="18"/>
    </row>
    <row r="685" spans="1:6">
      <c r="A685" s="20">
        <v>9</v>
      </c>
      <c r="B685" s="18" t="s">
        <v>800</v>
      </c>
      <c r="C685" s="30">
        <v>7</v>
      </c>
      <c r="D685" s="18" t="s">
        <v>807</v>
      </c>
      <c r="E685" s="88"/>
      <c r="F685" s="18"/>
    </row>
    <row r="686" spans="1:6">
      <c r="A686" s="20"/>
      <c r="B686" s="20"/>
      <c r="C686" s="44" t="s">
        <v>809</v>
      </c>
      <c r="D686" s="18"/>
      <c r="E686" s="88"/>
      <c r="F686" s="18"/>
    </row>
    <row r="687" spans="1:6">
      <c r="A687" s="20">
        <v>10</v>
      </c>
      <c r="B687" s="18" t="s">
        <v>794</v>
      </c>
      <c r="C687" s="30">
        <v>23</v>
      </c>
      <c r="D687" s="18" t="s">
        <v>807</v>
      </c>
      <c r="E687" s="88"/>
      <c r="F687" s="18"/>
    </row>
    <row r="688" spans="1:6">
      <c r="A688" s="20">
        <v>11</v>
      </c>
      <c r="B688" s="18" t="s">
        <v>804</v>
      </c>
      <c r="C688" s="30">
        <v>12</v>
      </c>
      <c r="D688" s="18" t="s">
        <v>807</v>
      </c>
      <c r="E688" s="88"/>
      <c r="F688" s="18"/>
    </row>
    <row r="689" spans="1:6">
      <c r="A689" s="20">
        <v>12</v>
      </c>
      <c r="B689" s="18" t="s">
        <v>805</v>
      </c>
      <c r="C689" s="30">
        <v>7</v>
      </c>
      <c r="D689" s="18" t="s">
        <v>807</v>
      </c>
      <c r="E689" s="88"/>
      <c r="F689" s="18"/>
    </row>
    <row r="690" spans="1:6">
      <c r="A690" s="20">
        <v>13</v>
      </c>
      <c r="B690" s="18" t="s">
        <v>799</v>
      </c>
      <c r="C690" s="30">
        <v>5</v>
      </c>
      <c r="D690" s="18" t="s">
        <v>807</v>
      </c>
      <c r="E690" s="88"/>
      <c r="F690" s="18"/>
    </row>
    <row r="691" spans="1:6">
      <c r="A691" s="20"/>
      <c r="B691" s="20"/>
      <c r="C691" s="44" t="s">
        <v>810</v>
      </c>
      <c r="D691" s="18"/>
      <c r="E691" s="88"/>
      <c r="F691" s="18"/>
    </row>
    <row r="692" spans="1:6">
      <c r="A692" s="20">
        <v>14</v>
      </c>
      <c r="B692" s="18" t="s">
        <v>803</v>
      </c>
      <c r="C692" s="30">
        <v>7</v>
      </c>
      <c r="D692" s="18" t="s">
        <v>807</v>
      </c>
      <c r="E692" s="88"/>
      <c r="F692" s="18"/>
    </row>
    <row r="693" spans="1:6">
      <c r="A693" s="20"/>
      <c r="B693" s="20"/>
      <c r="C693" s="44" t="s">
        <v>278</v>
      </c>
      <c r="D693" s="18"/>
      <c r="E693" s="88"/>
      <c r="F693" s="18"/>
    </row>
    <row r="694" spans="1:6">
      <c r="A694" s="20">
        <v>15</v>
      </c>
      <c r="B694" s="18" t="s">
        <v>806</v>
      </c>
      <c r="C694" s="30">
        <v>19</v>
      </c>
      <c r="D694" s="18" t="s">
        <v>807</v>
      </c>
      <c r="E694" s="88"/>
      <c r="F694" s="18"/>
    </row>
    <row r="695" spans="1:6">
      <c r="A695" s="20"/>
      <c r="B695" s="20" t="s">
        <v>475</v>
      </c>
      <c r="C695" s="44"/>
      <c r="D695" s="18"/>
      <c r="E695" s="88"/>
      <c r="F695" s="18"/>
    </row>
    <row r="696" spans="1:6">
      <c r="A696" s="20"/>
      <c r="B696" s="18"/>
      <c r="C696" s="44"/>
      <c r="D696" s="18"/>
      <c r="F696" s="18"/>
    </row>
    <row r="697" spans="1:6">
      <c r="A697" s="20" t="s">
        <v>18</v>
      </c>
      <c r="B697" s="20"/>
      <c r="C697" s="44" t="s">
        <v>810</v>
      </c>
      <c r="D697" s="18" t="s">
        <v>184</v>
      </c>
      <c r="E697" s="88">
        <v>23</v>
      </c>
      <c r="F697" s="18" t="s">
        <v>260</v>
      </c>
    </row>
    <row r="698" spans="1:6">
      <c r="A698" s="20">
        <v>1</v>
      </c>
      <c r="B698" s="18" t="s">
        <v>20</v>
      </c>
      <c r="C698" s="30">
        <v>23</v>
      </c>
      <c r="D698" s="18" t="s">
        <v>807</v>
      </c>
      <c r="E698" s="88"/>
      <c r="F698" s="18"/>
    </row>
    <row r="699" spans="1:6">
      <c r="A699" s="20"/>
      <c r="B699" s="18"/>
      <c r="C699" s="30" t="s">
        <v>278</v>
      </c>
      <c r="D699" s="18"/>
      <c r="E699" s="88"/>
      <c r="F699" s="18"/>
    </row>
    <row r="700" spans="1:6">
      <c r="A700" s="20">
        <v>2</v>
      </c>
      <c r="B700" s="18" t="s">
        <v>271</v>
      </c>
      <c r="C700" s="30">
        <v>22</v>
      </c>
      <c r="D700" s="18" t="s">
        <v>807</v>
      </c>
      <c r="E700" s="88"/>
      <c r="F700" s="18"/>
    </row>
    <row r="701" spans="1:6">
      <c r="A701" s="20">
        <v>3</v>
      </c>
      <c r="B701" s="20" t="s">
        <v>23</v>
      </c>
      <c r="C701" s="44">
        <v>17</v>
      </c>
      <c r="D701" s="18" t="s">
        <v>623</v>
      </c>
      <c r="E701" s="88"/>
      <c r="F701" s="18"/>
    </row>
    <row r="702" spans="1:6">
      <c r="A702" s="20">
        <v>4</v>
      </c>
      <c r="B702" s="18" t="s">
        <v>193</v>
      </c>
      <c r="C702" s="30">
        <v>14</v>
      </c>
      <c r="D702" s="18" t="s">
        <v>807</v>
      </c>
      <c r="E702" s="88"/>
      <c r="F702" s="18"/>
    </row>
    <row r="703" spans="1:6">
      <c r="A703" s="20"/>
      <c r="B703" s="20" t="s">
        <v>475</v>
      </c>
      <c r="C703" s="44"/>
      <c r="E703" s="88"/>
    </row>
    <row r="704" spans="1:6">
      <c r="A704" s="20"/>
      <c r="B704" s="20"/>
      <c r="C704" s="44"/>
      <c r="D704" s="18"/>
      <c r="F704" s="18"/>
    </row>
    <row r="705" spans="1:6">
      <c r="A705" s="20"/>
      <c r="B705" s="20" t="s">
        <v>653</v>
      </c>
      <c r="C705" s="44"/>
    </row>
    <row r="706" spans="1:6">
      <c r="A706" s="20" t="s">
        <v>31</v>
      </c>
      <c r="B706" s="20"/>
      <c r="C706" s="44"/>
      <c r="D706" s="4" t="s">
        <v>150</v>
      </c>
      <c r="E706" s="88">
        <f>SUM(C707:C724)/18</f>
        <v>139.72166666666666</v>
      </c>
      <c r="F706" t="s">
        <v>151</v>
      </c>
    </row>
    <row r="707" spans="1:6">
      <c r="A707" s="20">
        <v>1</v>
      </c>
      <c r="B707" s="20" t="s">
        <v>33</v>
      </c>
      <c r="C707" s="44">
        <v>174.5</v>
      </c>
      <c r="D707" t="s">
        <v>581</v>
      </c>
      <c r="E707" s="88"/>
      <c r="F707" s="18"/>
    </row>
    <row r="708" spans="1:6">
      <c r="A708" s="20">
        <v>1</v>
      </c>
      <c r="B708" s="20" t="s">
        <v>4</v>
      </c>
      <c r="C708" s="44">
        <v>171.35</v>
      </c>
      <c r="D708" t="s">
        <v>784</v>
      </c>
      <c r="E708" s="88"/>
    </row>
    <row r="709" spans="1:6">
      <c r="A709" s="20">
        <v>2</v>
      </c>
      <c r="B709" s="20" t="s">
        <v>161</v>
      </c>
      <c r="C709" s="44">
        <v>162.9</v>
      </c>
      <c r="D709" t="s">
        <v>525</v>
      </c>
      <c r="E709" s="88"/>
    </row>
    <row r="710" spans="1:6">
      <c r="A710" s="20">
        <v>3</v>
      </c>
      <c r="B710" s="20" t="s">
        <v>1</v>
      </c>
      <c r="C710" s="44">
        <v>160.4</v>
      </c>
      <c r="D710" t="s">
        <v>525</v>
      </c>
      <c r="E710" s="88"/>
    </row>
    <row r="711" spans="1:6">
      <c r="A711" s="20">
        <v>5</v>
      </c>
      <c r="B711" s="20" t="s">
        <v>5</v>
      </c>
      <c r="C711" s="44">
        <v>152.5</v>
      </c>
      <c r="D711" t="s">
        <v>525</v>
      </c>
      <c r="E711" s="88"/>
    </row>
    <row r="712" spans="1:6">
      <c r="A712" s="20">
        <v>6</v>
      </c>
      <c r="B712" s="20" t="s">
        <v>7</v>
      </c>
      <c r="C712" s="44">
        <v>150</v>
      </c>
      <c r="D712" t="s">
        <v>525</v>
      </c>
      <c r="E712" s="88"/>
    </row>
    <row r="713" spans="1:6">
      <c r="A713" s="20">
        <v>7</v>
      </c>
      <c r="B713" s="20" t="s">
        <v>32</v>
      </c>
      <c r="C713" s="44">
        <v>147.5</v>
      </c>
      <c r="D713" t="s">
        <v>525</v>
      </c>
      <c r="E713" s="88"/>
    </row>
    <row r="714" spans="1:6">
      <c r="A714" s="20">
        <v>8</v>
      </c>
      <c r="B714" s="20" t="s">
        <v>289</v>
      </c>
      <c r="C714" s="44">
        <v>141</v>
      </c>
      <c r="D714" s="18" t="s">
        <v>581</v>
      </c>
      <c r="E714" s="88"/>
    </row>
    <row r="715" spans="1:6">
      <c r="A715" s="20">
        <v>8</v>
      </c>
      <c r="B715" s="20" t="s">
        <v>145</v>
      </c>
      <c r="C715" s="44">
        <v>141</v>
      </c>
      <c r="D715" s="18" t="s">
        <v>581</v>
      </c>
      <c r="E715" s="88"/>
      <c r="F715" s="18"/>
    </row>
    <row r="716" spans="1:6">
      <c r="A716" s="20">
        <v>9</v>
      </c>
      <c r="B716" s="20" t="s">
        <v>11</v>
      </c>
      <c r="C716" s="44">
        <v>140.32</v>
      </c>
      <c r="D716" t="s">
        <v>525</v>
      </c>
      <c r="E716" s="88"/>
    </row>
    <row r="717" spans="1:6">
      <c r="A717" s="20">
        <v>10</v>
      </c>
      <c r="B717" s="20" t="s">
        <v>534</v>
      </c>
      <c r="C717" s="44">
        <v>135.32</v>
      </c>
      <c r="D717" t="s">
        <v>525</v>
      </c>
      <c r="E717" s="88"/>
    </row>
    <row r="718" spans="1:6">
      <c r="A718" s="20">
        <v>10</v>
      </c>
      <c r="B718" s="20" t="s">
        <v>531</v>
      </c>
      <c r="C718" s="44">
        <v>135.32</v>
      </c>
      <c r="D718" t="s">
        <v>525</v>
      </c>
      <c r="E718" s="88"/>
    </row>
    <row r="719" spans="1:6">
      <c r="A719" s="20">
        <v>10</v>
      </c>
      <c r="B719" s="20" t="s">
        <v>10</v>
      </c>
      <c r="C719" s="44">
        <v>130.32</v>
      </c>
      <c r="D719" t="s">
        <v>525</v>
      </c>
      <c r="E719" s="88"/>
    </row>
    <row r="720" spans="1:6">
      <c r="A720" s="20">
        <v>10</v>
      </c>
      <c r="B720" s="20" t="s">
        <v>528</v>
      </c>
      <c r="C720" s="44">
        <v>130.32</v>
      </c>
      <c r="D720" t="s">
        <v>525</v>
      </c>
      <c r="E720" s="88"/>
    </row>
    <row r="721" spans="1:6">
      <c r="A721" s="20">
        <v>13</v>
      </c>
      <c r="B721" s="20" t="s">
        <v>532</v>
      </c>
      <c r="C721" s="44">
        <v>125.32</v>
      </c>
      <c r="D721" t="s">
        <v>525</v>
      </c>
      <c r="E721" s="88"/>
    </row>
    <row r="722" spans="1:6">
      <c r="A722" s="20">
        <v>14</v>
      </c>
      <c r="B722" s="20" t="s">
        <v>347</v>
      </c>
      <c r="C722" s="44">
        <v>117</v>
      </c>
      <c r="D722" s="18" t="s">
        <v>581</v>
      </c>
      <c r="E722" s="88"/>
      <c r="F722" s="18"/>
    </row>
    <row r="723" spans="1:6">
      <c r="A723" s="20">
        <v>15</v>
      </c>
      <c r="B723" s="20" t="s">
        <v>17</v>
      </c>
      <c r="C723" s="44">
        <v>109.22</v>
      </c>
      <c r="D723" t="s">
        <v>525</v>
      </c>
      <c r="E723" s="88"/>
    </row>
    <row r="724" spans="1:6">
      <c r="A724" s="20">
        <v>16</v>
      </c>
      <c r="B724" s="20" t="s">
        <v>536</v>
      </c>
      <c r="C724" s="44">
        <v>90.7</v>
      </c>
      <c r="D724" t="s">
        <v>525</v>
      </c>
      <c r="E724" s="88"/>
    </row>
    <row r="725" spans="1:6">
      <c r="A725" s="20"/>
      <c r="B725" s="20"/>
      <c r="C725" s="44"/>
      <c r="E725" s="88"/>
    </row>
    <row r="726" spans="1:6">
      <c r="A726" s="20"/>
      <c r="B726" s="20" t="s">
        <v>475</v>
      </c>
      <c r="C726" s="44"/>
      <c r="E726" s="88"/>
    </row>
    <row r="727" spans="1:6">
      <c r="A727" s="20" t="s">
        <v>27</v>
      </c>
      <c r="B727" s="20"/>
      <c r="C727" s="44"/>
      <c r="D727" s="4" t="s">
        <v>150</v>
      </c>
      <c r="E727" s="88">
        <f>SUM(C728:C732)/5</f>
        <v>92.986000000000018</v>
      </c>
      <c r="F727" t="s">
        <v>151</v>
      </c>
    </row>
    <row r="728" spans="1:6">
      <c r="A728" s="20">
        <v>1</v>
      </c>
      <c r="B728" s="20" t="s">
        <v>527</v>
      </c>
      <c r="C728" s="44">
        <v>117.22</v>
      </c>
      <c r="D728" t="s">
        <v>525</v>
      </c>
      <c r="E728" s="88"/>
    </row>
    <row r="729" spans="1:6">
      <c r="A729" s="20">
        <v>2</v>
      </c>
      <c r="B729" s="20" t="s">
        <v>20</v>
      </c>
      <c r="C729" s="44">
        <v>112.07</v>
      </c>
      <c r="D729" t="s">
        <v>363</v>
      </c>
      <c r="E729" s="88"/>
    </row>
    <row r="730" spans="1:6">
      <c r="A730" s="20">
        <v>2</v>
      </c>
      <c r="B730" s="20" t="s">
        <v>22</v>
      </c>
      <c r="C730" s="44">
        <v>90.7</v>
      </c>
      <c r="D730" t="s">
        <v>525</v>
      </c>
      <c r="E730" s="88"/>
    </row>
    <row r="731" spans="1:6">
      <c r="A731" s="20">
        <v>3</v>
      </c>
      <c r="B731" s="20" t="s">
        <v>24</v>
      </c>
      <c r="C731" s="44">
        <v>72.47</v>
      </c>
      <c r="D731" t="s">
        <v>525</v>
      </c>
      <c r="E731" s="88"/>
    </row>
    <row r="732" spans="1:6">
      <c r="A732" s="20">
        <v>3</v>
      </c>
      <c r="B732" s="20" t="s">
        <v>193</v>
      </c>
      <c r="C732" s="44">
        <v>72.47</v>
      </c>
      <c r="D732" t="s">
        <v>525</v>
      </c>
      <c r="E732" s="88"/>
    </row>
    <row r="733" spans="1:6">
      <c r="A733" s="20"/>
      <c r="B733" s="20" t="s">
        <v>475</v>
      </c>
      <c r="C733" s="44"/>
      <c r="E733" s="88"/>
    </row>
    <row r="734" spans="1:6">
      <c r="A734" s="20"/>
      <c r="B734" s="20"/>
      <c r="C734" s="44"/>
      <c r="D734" s="18"/>
      <c r="F734" s="18"/>
    </row>
    <row r="735" spans="1:6">
      <c r="A735" s="20"/>
      <c r="B735" s="20" t="s">
        <v>675</v>
      </c>
      <c r="C735" s="44"/>
    </row>
    <row r="736" spans="1:6">
      <c r="A736" s="20" t="s">
        <v>31</v>
      </c>
      <c r="B736" s="20"/>
      <c r="C736" s="44" t="s">
        <v>585</v>
      </c>
      <c r="D736" s="18"/>
      <c r="E736" s="88"/>
      <c r="F736" s="18"/>
    </row>
    <row r="737" spans="1:13">
      <c r="A737" s="20">
        <v>1</v>
      </c>
      <c r="B737" s="25" t="s">
        <v>4</v>
      </c>
      <c r="C737" s="30">
        <v>27</v>
      </c>
      <c r="D737" s="18" t="s">
        <v>879</v>
      </c>
      <c r="E737" s="88"/>
      <c r="F737" s="18"/>
    </row>
    <row r="738" spans="1:13">
      <c r="A738" s="20">
        <v>2</v>
      </c>
      <c r="B738" s="25" t="s">
        <v>874</v>
      </c>
      <c r="C738" s="30">
        <v>24</v>
      </c>
      <c r="D738" s="18" t="s">
        <v>879</v>
      </c>
      <c r="E738" s="88"/>
      <c r="F738" s="18"/>
    </row>
    <row r="739" spans="1:13">
      <c r="A739" s="20">
        <v>3</v>
      </c>
      <c r="B739" s="25" t="s">
        <v>161</v>
      </c>
      <c r="C739" s="30">
        <v>22</v>
      </c>
      <c r="D739" s="18" t="s">
        <v>879</v>
      </c>
      <c r="E739" s="88"/>
      <c r="F739" s="18"/>
    </row>
    <row r="740" spans="1:13">
      <c r="A740" s="20">
        <v>4</v>
      </c>
      <c r="B740" s="25" t="s">
        <v>875</v>
      </c>
      <c r="C740" s="30">
        <v>19</v>
      </c>
      <c r="D740" s="18" t="s">
        <v>879</v>
      </c>
      <c r="E740" s="88"/>
      <c r="F740" s="18"/>
    </row>
    <row r="741" spans="1:13" s="18" customFormat="1">
      <c r="A741" s="20">
        <v>4</v>
      </c>
      <c r="B741" s="21" t="s">
        <v>33</v>
      </c>
      <c r="C741" s="30">
        <v>19</v>
      </c>
      <c r="D741" s="18" t="s">
        <v>1021</v>
      </c>
      <c r="E741" s="88"/>
      <c r="M741" s="19"/>
    </row>
    <row r="742" spans="1:13" s="18" customFormat="1">
      <c r="A742" s="20">
        <v>6</v>
      </c>
      <c r="B742" s="21" t="s">
        <v>213</v>
      </c>
      <c r="C742" s="30">
        <v>18</v>
      </c>
      <c r="D742" s="18" t="s">
        <v>1021</v>
      </c>
      <c r="E742" s="88"/>
      <c r="M742" s="19"/>
    </row>
    <row r="743" spans="1:13">
      <c r="A743" s="20">
        <v>7</v>
      </c>
      <c r="B743" s="25" t="s">
        <v>340</v>
      </c>
      <c r="C743" s="30">
        <v>15</v>
      </c>
      <c r="D743" s="18" t="s">
        <v>879</v>
      </c>
      <c r="E743" s="88"/>
      <c r="F743" s="18"/>
    </row>
    <row r="744" spans="1:13">
      <c r="A744" s="20">
        <v>8</v>
      </c>
      <c r="B744" s="25" t="s">
        <v>876</v>
      </c>
      <c r="C744" s="30">
        <v>7</v>
      </c>
      <c r="D744" s="18" t="s">
        <v>879</v>
      </c>
      <c r="E744" s="88"/>
      <c r="F744" s="18"/>
    </row>
    <row r="745" spans="1:13">
      <c r="A745" s="20">
        <v>9</v>
      </c>
      <c r="B745" s="25" t="s">
        <v>124</v>
      </c>
      <c r="C745" s="30">
        <v>6</v>
      </c>
      <c r="D745" s="18" t="s">
        <v>879</v>
      </c>
      <c r="E745" s="88"/>
      <c r="F745" s="18"/>
    </row>
    <row r="746" spans="1:13">
      <c r="A746" s="20"/>
      <c r="B746" s="20"/>
      <c r="C746" s="44" t="s">
        <v>880</v>
      </c>
      <c r="D746" s="25"/>
      <c r="E746" s="88"/>
      <c r="F746" s="18"/>
    </row>
    <row r="747" spans="1:13">
      <c r="A747" s="20">
        <v>8</v>
      </c>
      <c r="B747" s="25" t="s">
        <v>230</v>
      </c>
      <c r="C747" s="30">
        <v>9</v>
      </c>
      <c r="D747" s="18" t="s">
        <v>879</v>
      </c>
      <c r="E747" s="88"/>
      <c r="F747" s="18"/>
    </row>
    <row r="748" spans="1:13">
      <c r="A748" s="20">
        <v>8</v>
      </c>
      <c r="B748" s="25" t="s">
        <v>142</v>
      </c>
      <c r="C748" s="30">
        <v>9</v>
      </c>
      <c r="D748" s="18" t="s">
        <v>879</v>
      </c>
      <c r="E748" s="88"/>
      <c r="F748" s="18"/>
    </row>
    <row r="749" spans="1:13">
      <c r="A749" s="20">
        <v>10</v>
      </c>
      <c r="B749" s="25" t="s">
        <v>347</v>
      </c>
      <c r="C749" s="30">
        <v>5</v>
      </c>
      <c r="D749" s="18" t="s">
        <v>879</v>
      </c>
      <c r="E749" s="88"/>
      <c r="F749" s="18"/>
    </row>
    <row r="750" spans="1:13">
      <c r="A750" s="20">
        <v>10</v>
      </c>
      <c r="B750" s="25" t="s">
        <v>10</v>
      </c>
      <c r="C750" s="30">
        <v>5</v>
      </c>
      <c r="D750" s="18" t="s">
        <v>879</v>
      </c>
      <c r="E750" s="88"/>
      <c r="F750" s="18"/>
    </row>
    <row r="751" spans="1:13">
      <c r="A751" s="20">
        <v>10</v>
      </c>
      <c r="B751" s="25" t="s">
        <v>877</v>
      </c>
      <c r="C751" s="30">
        <v>5</v>
      </c>
      <c r="D751" s="18" t="s">
        <v>879</v>
      </c>
      <c r="E751" s="88"/>
      <c r="F751" s="18"/>
    </row>
    <row r="752" spans="1:13">
      <c r="A752" s="20"/>
      <c r="B752" s="20"/>
      <c r="C752" s="44" t="s">
        <v>883</v>
      </c>
      <c r="D752" s="25"/>
      <c r="E752" s="88"/>
      <c r="F752" s="18"/>
    </row>
    <row r="753" spans="1:6">
      <c r="A753" s="20">
        <v>13</v>
      </c>
      <c r="B753" s="25" t="s">
        <v>286</v>
      </c>
      <c r="C753" s="30">
        <v>2</v>
      </c>
      <c r="D753" s="18" t="s">
        <v>879</v>
      </c>
      <c r="E753" s="88"/>
      <c r="F753" s="18"/>
    </row>
    <row r="754" spans="1:6">
      <c r="A754" s="20"/>
      <c r="B754" s="20"/>
      <c r="C754" s="44" t="s">
        <v>881</v>
      </c>
      <c r="D754" s="25"/>
      <c r="E754" s="88"/>
      <c r="F754" s="18"/>
    </row>
    <row r="755" spans="1:6">
      <c r="A755" s="20">
        <v>14</v>
      </c>
      <c r="B755" s="25" t="s">
        <v>247</v>
      </c>
      <c r="C755" s="30">
        <v>12</v>
      </c>
      <c r="D755" s="18" t="s">
        <v>879</v>
      </c>
      <c r="E755" s="88"/>
      <c r="F755" s="18"/>
    </row>
    <row r="756" spans="1:6">
      <c r="A756" s="20"/>
      <c r="B756" s="20"/>
      <c r="C756" s="44"/>
      <c r="D756" s="25"/>
      <c r="E756" s="88"/>
      <c r="F756" s="18"/>
    </row>
    <row r="757" spans="1:6">
      <c r="A757" s="20"/>
      <c r="B757" s="20" t="s">
        <v>475</v>
      </c>
      <c r="C757" s="44"/>
      <c r="D757" s="25"/>
      <c r="E757" s="88"/>
      <c r="F757" s="18"/>
    </row>
    <row r="758" spans="1:6">
      <c r="A758" s="20" t="s">
        <v>27</v>
      </c>
      <c r="B758" s="20"/>
      <c r="C758" s="44" t="s">
        <v>880</v>
      </c>
      <c r="D758" s="25"/>
      <c r="E758" s="88"/>
      <c r="F758" s="18"/>
    </row>
    <row r="759" spans="1:6">
      <c r="A759" s="20">
        <v>1</v>
      </c>
      <c r="B759" s="25" t="s">
        <v>513</v>
      </c>
      <c r="C759" s="30">
        <v>12</v>
      </c>
      <c r="D759" s="18" t="s">
        <v>879</v>
      </c>
      <c r="E759" s="88"/>
      <c r="F759" s="18"/>
    </row>
    <row r="760" spans="1:6">
      <c r="A760" s="20"/>
      <c r="B760" s="20"/>
      <c r="C760" s="44" t="s">
        <v>881</v>
      </c>
      <c r="D760" s="25"/>
      <c r="E760" s="88"/>
      <c r="F760" s="18"/>
    </row>
    <row r="761" spans="1:6">
      <c r="A761" s="20">
        <v>2</v>
      </c>
      <c r="B761" s="25" t="s">
        <v>20</v>
      </c>
      <c r="C761" s="30">
        <v>11</v>
      </c>
      <c r="D761" s="18" t="s">
        <v>879</v>
      </c>
      <c r="E761" s="88"/>
      <c r="F761" s="18"/>
    </row>
    <row r="762" spans="1:6">
      <c r="A762" s="20"/>
      <c r="B762" s="20"/>
      <c r="C762" s="44" t="s">
        <v>882</v>
      </c>
      <c r="D762" s="25"/>
      <c r="E762" s="88"/>
      <c r="F762" s="18"/>
    </row>
    <row r="763" spans="1:6">
      <c r="A763" s="20">
        <v>3</v>
      </c>
      <c r="B763" s="25" t="s">
        <v>193</v>
      </c>
      <c r="C763" s="30">
        <v>7</v>
      </c>
      <c r="D763" s="18" t="s">
        <v>879</v>
      </c>
      <c r="E763" s="88"/>
      <c r="F763" s="18"/>
    </row>
    <row r="764" spans="1:6">
      <c r="A764" s="20"/>
      <c r="B764" s="18"/>
      <c r="C764" s="19" t="s">
        <v>322</v>
      </c>
      <c r="D764" s="18"/>
      <c r="E764" s="88"/>
      <c r="F764" s="18"/>
    </row>
    <row r="765" spans="1:6">
      <c r="A765" s="20">
        <v>4</v>
      </c>
      <c r="B765" s="25" t="s">
        <v>878</v>
      </c>
      <c r="C765" s="30">
        <v>16</v>
      </c>
      <c r="D765" s="18" t="s">
        <v>879</v>
      </c>
      <c r="E765" s="88"/>
      <c r="F765" s="18"/>
    </row>
    <row r="766" spans="1:6">
      <c r="A766" s="20"/>
      <c r="B766" s="18"/>
      <c r="C766" s="30" t="s">
        <v>333</v>
      </c>
      <c r="D766" s="18"/>
      <c r="E766" s="88"/>
      <c r="F766" s="18"/>
    </row>
    <row r="767" spans="1:6">
      <c r="A767" s="20">
        <v>5</v>
      </c>
      <c r="B767" s="25" t="s">
        <v>837</v>
      </c>
      <c r="C767" s="30">
        <v>20</v>
      </c>
      <c r="D767" s="18" t="s">
        <v>879</v>
      </c>
      <c r="E767" s="88"/>
      <c r="F767" s="18"/>
    </row>
    <row r="768" spans="1:6">
      <c r="A768" s="20"/>
      <c r="B768" s="20" t="s">
        <v>475</v>
      </c>
      <c r="C768" s="44"/>
      <c r="D768" s="18"/>
      <c r="F768" s="18"/>
    </row>
    <row r="769" spans="1:6">
      <c r="A769" s="20"/>
      <c r="B769" s="20"/>
      <c r="C769" s="44"/>
      <c r="D769" s="18"/>
      <c r="F769" s="18"/>
    </row>
    <row r="770" spans="1:6">
      <c r="A770" s="20"/>
      <c r="B770" s="20" t="s">
        <v>745</v>
      </c>
      <c r="C770" s="44"/>
    </row>
    <row r="771" spans="1:6">
      <c r="A771" s="20" t="s">
        <v>31</v>
      </c>
      <c r="B771" s="20"/>
      <c r="C771" s="44"/>
      <c r="D771" s="18"/>
      <c r="F771" s="18"/>
    </row>
    <row r="772" spans="1:6">
      <c r="A772" s="20"/>
      <c r="B772" s="20" t="s">
        <v>475</v>
      </c>
      <c r="C772" s="44"/>
      <c r="D772" s="18"/>
      <c r="F772" s="18"/>
    </row>
    <row r="773" spans="1:6">
      <c r="A773" s="20" t="s">
        <v>27</v>
      </c>
      <c r="B773" s="20"/>
      <c r="C773" s="44"/>
    </row>
    <row r="774" spans="1:6">
      <c r="A774" s="20"/>
      <c r="B774" s="20" t="s">
        <v>475</v>
      </c>
      <c r="C774" s="44"/>
    </row>
  </sheetData>
  <sortState ref="B116:E165">
    <sortCondition descending="1" ref="C116:C165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3"/>
  <sheetViews>
    <sheetView topLeftCell="A288" workbookViewId="0">
      <selection activeCell="A290" sqref="A290:D311"/>
    </sheetView>
  </sheetViews>
  <sheetFormatPr baseColWidth="10" defaultRowHeight="15"/>
  <cols>
    <col min="1" max="1" width="3.5703125" customWidth="1"/>
    <col min="2" max="2" width="22" customWidth="1"/>
    <col min="3" max="3" width="11.42578125" style="19"/>
    <col min="4" max="4" width="32" customWidth="1"/>
    <col min="7" max="7" width="20.42578125" customWidth="1"/>
    <col min="12" max="12" width="22.28515625" customWidth="1"/>
  </cols>
  <sheetData>
    <row r="1" spans="1:6">
      <c r="A1" s="20"/>
      <c r="B1" s="42" t="s">
        <v>639</v>
      </c>
      <c r="C1" s="44"/>
    </row>
    <row r="2" spans="1:6">
      <c r="A2" s="20"/>
      <c r="B2" s="20"/>
      <c r="C2" s="44"/>
    </row>
    <row r="3" spans="1:6">
      <c r="A3" s="20"/>
      <c r="B3" s="20" t="s">
        <v>677</v>
      </c>
      <c r="C3" s="44"/>
      <c r="D3" t="s">
        <v>546</v>
      </c>
    </row>
    <row r="4" spans="1:6">
      <c r="A4" s="20" t="s">
        <v>31</v>
      </c>
      <c r="B4" s="20"/>
      <c r="C4" s="44"/>
      <c r="D4" s="4" t="s">
        <v>150</v>
      </c>
      <c r="E4" s="2">
        <f>SUM(C5:C22)/17</f>
        <v>6.1152941176470552</v>
      </c>
      <c r="F4" t="s">
        <v>151</v>
      </c>
    </row>
    <row r="5" spans="1:6">
      <c r="A5" s="20">
        <v>1</v>
      </c>
      <c r="B5" s="20" t="s">
        <v>4</v>
      </c>
      <c r="C5" s="44">
        <v>8.1199999999999992</v>
      </c>
      <c r="D5" t="s">
        <v>777</v>
      </c>
      <c r="E5" s="2"/>
    </row>
    <row r="6" spans="1:6" s="18" customFormat="1">
      <c r="A6" s="20">
        <v>2</v>
      </c>
      <c r="B6" s="20" t="s">
        <v>213</v>
      </c>
      <c r="C6" s="44">
        <v>7.62</v>
      </c>
      <c r="D6" s="18" t="s">
        <v>1030</v>
      </c>
      <c r="E6" s="2"/>
    </row>
    <row r="7" spans="1:6">
      <c r="A7" s="20">
        <v>3</v>
      </c>
      <c r="B7" s="20" t="s">
        <v>33</v>
      </c>
      <c r="C7" s="44">
        <v>7.26</v>
      </c>
      <c r="D7" t="s">
        <v>525</v>
      </c>
      <c r="E7" s="2"/>
    </row>
    <row r="8" spans="1:6">
      <c r="A8" s="20">
        <v>3</v>
      </c>
      <c r="B8" s="20" t="s">
        <v>1</v>
      </c>
      <c r="C8" s="44">
        <v>7.26</v>
      </c>
      <c r="D8" t="s">
        <v>525</v>
      </c>
      <c r="E8" s="2"/>
    </row>
    <row r="9" spans="1:6">
      <c r="A9" s="20">
        <v>3</v>
      </c>
      <c r="B9" s="20" t="s">
        <v>161</v>
      </c>
      <c r="C9" s="44">
        <v>7.26</v>
      </c>
      <c r="D9" t="s">
        <v>525</v>
      </c>
      <c r="E9" s="2"/>
    </row>
    <row r="10" spans="1:6">
      <c r="A10" s="20">
        <v>6</v>
      </c>
      <c r="B10" s="20" t="s">
        <v>532</v>
      </c>
      <c r="C10" s="44">
        <v>6.16</v>
      </c>
      <c r="D10" t="s">
        <v>525</v>
      </c>
      <c r="E10" s="2"/>
    </row>
    <row r="11" spans="1:6">
      <c r="A11" s="20">
        <v>6</v>
      </c>
      <c r="B11" s="20" t="s">
        <v>7</v>
      </c>
      <c r="C11" s="44">
        <v>6.16</v>
      </c>
      <c r="D11" t="s">
        <v>525</v>
      </c>
      <c r="E11" s="2"/>
    </row>
    <row r="12" spans="1:6">
      <c r="A12" s="20">
        <v>6</v>
      </c>
      <c r="B12" s="20" t="s">
        <v>32</v>
      </c>
      <c r="C12" s="44">
        <v>6.16</v>
      </c>
      <c r="D12" t="s">
        <v>525</v>
      </c>
      <c r="E12" s="2"/>
    </row>
    <row r="13" spans="1:6">
      <c r="A13" s="20">
        <v>9</v>
      </c>
      <c r="B13" s="20" t="s">
        <v>11</v>
      </c>
      <c r="C13" s="44">
        <v>5.66</v>
      </c>
      <c r="D13" t="s">
        <v>525</v>
      </c>
      <c r="E13" s="2"/>
    </row>
    <row r="14" spans="1:6">
      <c r="A14" s="20">
        <v>9</v>
      </c>
      <c r="B14" s="20" t="s">
        <v>531</v>
      </c>
      <c r="C14" s="44">
        <v>5.66</v>
      </c>
      <c r="D14" t="s">
        <v>525</v>
      </c>
      <c r="E14" s="2"/>
    </row>
    <row r="15" spans="1:6">
      <c r="A15" s="20">
        <v>9</v>
      </c>
      <c r="B15" s="20" t="s">
        <v>10</v>
      </c>
      <c r="C15" s="44">
        <v>5.66</v>
      </c>
      <c r="D15" t="s">
        <v>525</v>
      </c>
      <c r="E15" s="2"/>
    </row>
    <row r="16" spans="1:6">
      <c r="A16" s="20">
        <v>12</v>
      </c>
      <c r="B16" s="20" t="s">
        <v>535</v>
      </c>
      <c r="C16" s="44">
        <v>4.5999999999999996</v>
      </c>
      <c r="D16" t="s">
        <v>525</v>
      </c>
      <c r="E16" s="2"/>
    </row>
    <row r="17" spans="1:6">
      <c r="A17" s="20">
        <v>12</v>
      </c>
      <c r="B17" s="20" t="s">
        <v>534</v>
      </c>
      <c r="C17" s="44">
        <v>4.5999999999999996</v>
      </c>
      <c r="D17" t="s">
        <v>525</v>
      </c>
      <c r="E17" s="2"/>
    </row>
    <row r="18" spans="1:6">
      <c r="A18" s="20">
        <v>12</v>
      </c>
      <c r="B18" s="20" t="s">
        <v>530</v>
      </c>
      <c r="C18" s="44">
        <v>4.5999999999999996</v>
      </c>
      <c r="D18" t="s">
        <v>525</v>
      </c>
      <c r="E18" s="2"/>
    </row>
    <row r="19" spans="1:6">
      <c r="A19" s="20">
        <v>12</v>
      </c>
      <c r="B19" s="20" t="s">
        <v>17</v>
      </c>
      <c r="C19" s="44">
        <v>4.5999999999999996</v>
      </c>
      <c r="D19" t="s">
        <v>525</v>
      </c>
      <c r="E19" s="2"/>
    </row>
    <row r="20" spans="1:6">
      <c r="A20" s="20">
        <v>12</v>
      </c>
      <c r="B20" s="20" t="s">
        <v>528</v>
      </c>
      <c r="C20" s="44">
        <v>4.5999999999999996</v>
      </c>
      <c r="D20" t="s">
        <v>525</v>
      </c>
      <c r="E20" s="2"/>
    </row>
    <row r="21" spans="1:6">
      <c r="A21" s="20">
        <v>12</v>
      </c>
      <c r="B21" s="20" t="s">
        <v>5</v>
      </c>
      <c r="C21" s="44">
        <v>4.5999999999999996</v>
      </c>
      <c r="D21" t="s">
        <v>525</v>
      </c>
      <c r="E21" s="2"/>
    </row>
    <row r="22" spans="1:6">
      <c r="A22" s="20">
        <v>18</v>
      </c>
      <c r="B22" s="20" t="s">
        <v>536</v>
      </c>
      <c r="C22" s="44">
        <v>3.38</v>
      </c>
      <c r="D22" t="s">
        <v>525</v>
      </c>
      <c r="E22" s="2"/>
    </row>
    <row r="23" spans="1:6">
      <c r="A23" s="20"/>
      <c r="B23" s="20" t="s">
        <v>475</v>
      </c>
      <c r="C23" s="44"/>
      <c r="E23" s="2"/>
    </row>
    <row r="24" spans="1:6">
      <c r="A24" s="20" t="s">
        <v>27</v>
      </c>
      <c r="B24" s="20"/>
      <c r="C24" s="44"/>
      <c r="D24" s="4" t="s">
        <v>150</v>
      </c>
      <c r="E24" s="2">
        <f>SUM(C25:C29)/5</f>
        <v>3.6320000000000001</v>
      </c>
      <c r="F24" t="s">
        <v>151</v>
      </c>
    </row>
    <row r="25" spans="1:6">
      <c r="A25" s="20">
        <v>1</v>
      </c>
      <c r="B25" s="20" t="s">
        <v>20</v>
      </c>
      <c r="C25" s="44">
        <v>4.68</v>
      </c>
      <c r="D25" t="s">
        <v>777</v>
      </c>
      <c r="E25" s="2"/>
      <c r="F25" s="18"/>
    </row>
    <row r="26" spans="1:6">
      <c r="A26" s="20">
        <v>2</v>
      </c>
      <c r="B26" s="20" t="s">
        <v>527</v>
      </c>
      <c r="C26" s="44">
        <v>4.5999999999999996</v>
      </c>
      <c r="D26" t="s">
        <v>525</v>
      </c>
      <c r="E26" s="2"/>
    </row>
    <row r="27" spans="1:6">
      <c r="A27" s="20">
        <v>3</v>
      </c>
      <c r="B27" s="20" t="s">
        <v>193</v>
      </c>
      <c r="C27" s="44">
        <v>3.68</v>
      </c>
      <c r="D27" t="s">
        <v>525</v>
      </c>
      <c r="E27" s="2"/>
    </row>
    <row r="28" spans="1:6">
      <c r="A28" s="20">
        <v>4</v>
      </c>
      <c r="B28" s="20" t="s">
        <v>24</v>
      </c>
      <c r="C28" s="44">
        <v>2.6</v>
      </c>
      <c r="D28" t="s">
        <v>525</v>
      </c>
      <c r="E28" s="2"/>
    </row>
    <row r="29" spans="1:6">
      <c r="A29" s="20">
        <v>4</v>
      </c>
      <c r="B29" s="20" t="s">
        <v>23</v>
      </c>
      <c r="C29" s="44">
        <v>2.6</v>
      </c>
      <c r="D29" t="s">
        <v>525</v>
      </c>
      <c r="E29" s="2"/>
    </row>
    <row r="30" spans="1:6">
      <c r="A30" s="20"/>
      <c r="B30" s="20" t="s">
        <v>475</v>
      </c>
      <c r="C30" s="44"/>
      <c r="D30" s="18"/>
      <c r="E30" s="18"/>
      <c r="F30" s="18"/>
    </row>
    <row r="31" spans="1:6">
      <c r="A31" s="20"/>
      <c r="B31" s="20"/>
      <c r="C31" s="44"/>
    </row>
    <row r="32" spans="1:6">
      <c r="A32" s="20"/>
      <c r="B32" s="20" t="s">
        <v>672</v>
      </c>
      <c r="C32" s="44"/>
    </row>
    <row r="33" spans="1:5">
      <c r="A33" s="20" t="s">
        <v>31</v>
      </c>
      <c r="B33" s="20"/>
      <c r="C33" s="19" t="s">
        <v>1587</v>
      </c>
    </row>
    <row r="34" spans="1:5" s="18" customFormat="1">
      <c r="A34" s="20">
        <v>1</v>
      </c>
      <c r="B34" t="s">
        <v>33</v>
      </c>
      <c r="C34" s="44">
        <v>16</v>
      </c>
      <c r="D34" s="18" t="s">
        <v>1592</v>
      </c>
      <c r="E34" s="18" t="s">
        <v>1208</v>
      </c>
    </row>
    <row r="35" spans="1:5" s="18" customFormat="1">
      <c r="A35" s="20">
        <v>2</v>
      </c>
      <c r="B35" t="s">
        <v>627</v>
      </c>
      <c r="C35" s="44">
        <v>13</v>
      </c>
      <c r="D35" s="18" t="s">
        <v>1592</v>
      </c>
      <c r="E35" s="18" t="s">
        <v>1208</v>
      </c>
    </row>
    <row r="36" spans="1:5" s="18" customFormat="1">
      <c r="A36" s="20">
        <v>3</v>
      </c>
      <c r="B36" s="18" t="s">
        <v>161</v>
      </c>
      <c r="C36" s="44">
        <v>7</v>
      </c>
      <c r="D36" s="18" t="s">
        <v>1592</v>
      </c>
      <c r="E36" s="18" t="s">
        <v>1208</v>
      </c>
    </row>
    <row r="37" spans="1:5" s="18" customFormat="1">
      <c r="A37" s="20">
        <v>4</v>
      </c>
      <c r="B37" s="18" t="s">
        <v>1095</v>
      </c>
      <c r="C37" s="44">
        <v>6</v>
      </c>
      <c r="D37" s="18" t="s">
        <v>1592</v>
      </c>
      <c r="E37" s="18" t="s">
        <v>1208</v>
      </c>
    </row>
    <row r="38" spans="1:5" s="18" customFormat="1">
      <c r="A38" s="20"/>
      <c r="C38" s="44" t="s">
        <v>1538</v>
      </c>
    </row>
    <row r="39" spans="1:5" s="18" customFormat="1">
      <c r="A39" s="20">
        <v>5</v>
      </c>
      <c r="B39" s="18" t="s">
        <v>327</v>
      </c>
      <c r="C39" s="44">
        <v>12</v>
      </c>
      <c r="D39" s="18" t="s">
        <v>1592</v>
      </c>
      <c r="E39" s="18" t="s">
        <v>1208</v>
      </c>
    </row>
    <row r="40" spans="1:5" s="18" customFormat="1">
      <c r="A40" s="20">
        <v>6</v>
      </c>
      <c r="B40" t="s">
        <v>1582</v>
      </c>
      <c r="C40" s="19">
        <v>8</v>
      </c>
      <c r="D40" s="18" t="s">
        <v>1585</v>
      </c>
      <c r="E40" s="18" t="s">
        <v>1233</v>
      </c>
    </row>
    <row r="41" spans="1:5" s="18" customFormat="1">
      <c r="A41" s="20">
        <v>7</v>
      </c>
      <c r="B41" t="s">
        <v>1581</v>
      </c>
      <c r="C41" s="44">
        <v>8</v>
      </c>
      <c r="D41" s="18" t="s">
        <v>1585</v>
      </c>
      <c r="E41" s="18" t="s">
        <v>1208</v>
      </c>
    </row>
    <row r="42" spans="1:5" s="18" customFormat="1">
      <c r="A42" s="20">
        <v>8</v>
      </c>
      <c r="B42" s="18" t="s">
        <v>4</v>
      </c>
      <c r="C42" s="19">
        <v>5</v>
      </c>
      <c r="D42" s="18" t="s">
        <v>1523</v>
      </c>
      <c r="E42" s="18" t="s">
        <v>1208</v>
      </c>
    </row>
    <row r="43" spans="1:5">
      <c r="A43" s="20">
        <v>8</v>
      </c>
      <c r="B43" t="s">
        <v>1001</v>
      </c>
      <c r="C43" s="55">
        <v>5</v>
      </c>
      <c r="D43" s="18" t="s">
        <v>1585</v>
      </c>
      <c r="E43" s="18" t="s">
        <v>1208</v>
      </c>
    </row>
    <row r="44" spans="1:5" s="18" customFormat="1">
      <c r="C44" s="55" t="s">
        <v>964</v>
      </c>
    </row>
    <row r="45" spans="1:5" s="18" customFormat="1">
      <c r="A45" s="20">
        <v>10</v>
      </c>
      <c r="B45" s="18" t="s">
        <v>448</v>
      </c>
      <c r="C45" s="55">
        <v>31</v>
      </c>
      <c r="D45" s="18" t="s">
        <v>1592</v>
      </c>
      <c r="E45" s="18" t="s">
        <v>1208</v>
      </c>
    </row>
    <row r="46" spans="1:5" s="18" customFormat="1">
      <c r="A46" s="20">
        <v>11</v>
      </c>
      <c r="B46" t="s">
        <v>285</v>
      </c>
      <c r="C46" s="55">
        <v>16</v>
      </c>
      <c r="D46" s="18" t="s">
        <v>1592</v>
      </c>
      <c r="E46" s="18" t="s">
        <v>1208</v>
      </c>
    </row>
    <row r="47" spans="1:5" s="18" customFormat="1">
      <c r="A47" s="20">
        <v>12</v>
      </c>
      <c r="B47" t="s">
        <v>1589</v>
      </c>
      <c r="C47" s="55">
        <v>15</v>
      </c>
      <c r="D47" s="18" t="s">
        <v>1592</v>
      </c>
      <c r="E47" s="18" t="s">
        <v>1208</v>
      </c>
    </row>
    <row r="48" spans="1:5" s="18" customFormat="1">
      <c r="A48" s="20">
        <v>13</v>
      </c>
      <c r="B48" s="18" t="s">
        <v>756</v>
      </c>
      <c r="C48" s="55">
        <v>12</v>
      </c>
      <c r="D48" s="18" t="s">
        <v>1592</v>
      </c>
      <c r="E48" s="18" t="s">
        <v>1208</v>
      </c>
    </row>
    <row r="49" spans="1:6" s="18" customFormat="1">
      <c r="A49" s="20">
        <v>14</v>
      </c>
      <c r="B49" t="s">
        <v>614</v>
      </c>
      <c r="C49" s="55">
        <v>11</v>
      </c>
      <c r="D49" s="18" t="s">
        <v>1585</v>
      </c>
      <c r="E49" s="18" t="s">
        <v>1208</v>
      </c>
    </row>
    <row r="50" spans="1:6" s="18" customFormat="1">
      <c r="A50" s="20">
        <v>15</v>
      </c>
      <c r="B50" s="18" t="s">
        <v>347</v>
      </c>
      <c r="C50" s="55">
        <v>6</v>
      </c>
      <c r="D50" s="18" t="s">
        <v>1592</v>
      </c>
      <c r="E50" s="18" t="s">
        <v>1208</v>
      </c>
    </row>
    <row r="51" spans="1:6" s="18" customFormat="1">
      <c r="A51" s="20">
        <v>16</v>
      </c>
      <c r="B51" t="s">
        <v>286</v>
      </c>
      <c r="C51" s="55">
        <v>9</v>
      </c>
      <c r="D51" s="18" t="s">
        <v>1585</v>
      </c>
      <c r="E51" s="18" t="s">
        <v>1208</v>
      </c>
    </row>
    <row r="52" spans="1:6" s="18" customFormat="1">
      <c r="C52" s="55" t="s">
        <v>966</v>
      </c>
    </row>
    <row r="53" spans="1:6" s="18" customFormat="1">
      <c r="A53" s="20">
        <v>17</v>
      </c>
      <c r="B53" s="18" t="s">
        <v>953</v>
      </c>
      <c r="C53" s="55">
        <v>28</v>
      </c>
      <c r="D53" s="18" t="s">
        <v>1592</v>
      </c>
      <c r="E53" s="18" t="s">
        <v>1208</v>
      </c>
    </row>
    <row r="54" spans="1:6" s="18" customFormat="1">
      <c r="A54" s="20">
        <v>18</v>
      </c>
      <c r="B54" t="s">
        <v>1591</v>
      </c>
      <c r="C54" s="55">
        <v>27</v>
      </c>
      <c r="D54" s="18" t="s">
        <v>1592</v>
      </c>
      <c r="E54" s="18" t="s">
        <v>1208</v>
      </c>
    </row>
    <row r="55" spans="1:6">
      <c r="A55" s="20"/>
      <c r="B55" s="20" t="s">
        <v>475</v>
      </c>
      <c r="C55" s="44"/>
      <c r="D55" s="18"/>
      <c r="E55" s="18"/>
    </row>
    <row r="56" spans="1:6">
      <c r="A56" s="20" t="s">
        <v>27</v>
      </c>
      <c r="B56" s="20"/>
      <c r="C56" s="44" t="s">
        <v>966</v>
      </c>
    </row>
    <row r="57" spans="1:6" s="18" customFormat="1">
      <c r="A57" s="20">
        <v>1</v>
      </c>
      <c r="B57" t="s">
        <v>20</v>
      </c>
      <c r="C57" s="44">
        <v>6</v>
      </c>
      <c r="D57" s="18" t="s">
        <v>1585</v>
      </c>
      <c r="E57" s="18" t="s">
        <v>1233</v>
      </c>
    </row>
    <row r="58" spans="1:6" s="18" customFormat="1">
      <c r="A58" s="20"/>
      <c r="B58" s="20"/>
      <c r="C58" s="44" t="s">
        <v>1588</v>
      </c>
    </row>
    <row r="59" spans="1:6" s="18" customFormat="1">
      <c r="A59" s="20">
        <v>2</v>
      </c>
      <c r="B59" s="18" t="s">
        <v>1094</v>
      </c>
      <c r="C59" s="44">
        <v>90</v>
      </c>
      <c r="D59" s="18" t="s">
        <v>1592</v>
      </c>
      <c r="E59" s="18" t="s">
        <v>1208</v>
      </c>
    </row>
    <row r="60" spans="1:6" s="18" customFormat="1">
      <c r="A60" s="20">
        <v>3</v>
      </c>
      <c r="B60" s="20" t="s">
        <v>1373</v>
      </c>
      <c r="C60" s="44">
        <v>33</v>
      </c>
      <c r="D60" s="18" t="s">
        <v>1585</v>
      </c>
      <c r="E60" s="18" t="s">
        <v>1208</v>
      </c>
    </row>
    <row r="61" spans="1:6">
      <c r="A61" s="20">
        <v>4</v>
      </c>
      <c r="B61" s="18" t="s">
        <v>193</v>
      </c>
      <c r="C61" s="44">
        <v>20</v>
      </c>
      <c r="D61" s="18" t="s">
        <v>1592</v>
      </c>
      <c r="E61" s="18" t="s">
        <v>1208</v>
      </c>
    </row>
    <row r="62" spans="1:6">
      <c r="A62" s="20"/>
      <c r="B62" s="20" t="s">
        <v>475</v>
      </c>
      <c r="C62" s="44"/>
    </row>
    <row r="63" spans="1:6">
      <c r="A63" s="20"/>
      <c r="B63" s="20" t="s">
        <v>676</v>
      </c>
      <c r="C63" s="44"/>
    </row>
    <row r="64" spans="1:6" s="18" customFormat="1">
      <c r="A64" s="20" t="s">
        <v>31</v>
      </c>
      <c r="B64" s="20"/>
      <c r="C64" s="44"/>
      <c r="D64" s="4" t="s">
        <v>150</v>
      </c>
      <c r="E64" s="2">
        <f>SUM(C65:C80)/16</f>
        <v>3.8950000000000005</v>
      </c>
      <c r="F64" s="18" t="s">
        <v>151</v>
      </c>
    </row>
    <row r="65" spans="1:6">
      <c r="A65" s="20">
        <v>1</v>
      </c>
      <c r="B65" s="20" t="s">
        <v>124</v>
      </c>
      <c r="C65" s="44">
        <v>5.4</v>
      </c>
      <c r="D65" s="4" t="s">
        <v>986</v>
      </c>
      <c r="E65" s="2"/>
      <c r="F65" s="18"/>
    </row>
    <row r="66" spans="1:6">
      <c r="A66" s="20">
        <v>2</v>
      </c>
      <c r="B66" s="25" t="s">
        <v>975</v>
      </c>
      <c r="C66" s="30">
        <v>5.0199999999999996</v>
      </c>
      <c r="D66" s="4" t="s">
        <v>974</v>
      </c>
      <c r="E66" s="2"/>
      <c r="F66" s="18"/>
    </row>
    <row r="67" spans="1:6">
      <c r="A67" s="20">
        <v>3</v>
      </c>
      <c r="B67" s="18" t="s">
        <v>796</v>
      </c>
      <c r="C67" s="30">
        <v>4.4800000000000004</v>
      </c>
      <c r="D67" s="18" t="s">
        <v>807</v>
      </c>
      <c r="E67" s="18"/>
      <c r="F67" s="18"/>
    </row>
    <row r="68" spans="1:6">
      <c r="A68" s="20">
        <v>4</v>
      </c>
      <c r="B68" s="18" t="s">
        <v>794</v>
      </c>
      <c r="C68" s="30">
        <v>4.34</v>
      </c>
      <c r="D68" s="18" t="s">
        <v>807</v>
      </c>
      <c r="E68" s="18"/>
      <c r="F68" s="18"/>
    </row>
    <row r="69" spans="1:6">
      <c r="A69" s="20">
        <v>4</v>
      </c>
      <c r="B69" s="18" t="s">
        <v>4</v>
      </c>
      <c r="C69" s="30">
        <v>4.34</v>
      </c>
      <c r="D69" s="18" t="s">
        <v>807</v>
      </c>
      <c r="E69" s="18"/>
      <c r="F69" s="18"/>
    </row>
    <row r="70" spans="1:6">
      <c r="A70" s="20">
        <v>6</v>
      </c>
      <c r="B70" s="18" t="s">
        <v>798</v>
      </c>
      <c r="C70" s="30">
        <v>4.1399999999999997</v>
      </c>
      <c r="D70" s="18" t="s">
        <v>807</v>
      </c>
      <c r="E70" s="18"/>
      <c r="F70" s="18"/>
    </row>
    <row r="71" spans="1:6">
      <c r="A71" s="20">
        <v>7</v>
      </c>
      <c r="B71" s="18" t="s">
        <v>804</v>
      </c>
      <c r="C71" s="30">
        <v>4</v>
      </c>
      <c r="D71" s="18" t="s">
        <v>807</v>
      </c>
      <c r="E71" s="18"/>
      <c r="F71" s="18"/>
    </row>
    <row r="72" spans="1:6">
      <c r="A72" s="20">
        <v>7</v>
      </c>
      <c r="B72" s="18" t="s">
        <v>795</v>
      </c>
      <c r="C72" s="30">
        <v>4</v>
      </c>
      <c r="D72" s="18" t="s">
        <v>807</v>
      </c>
      <c r="E72" s="18"/>
      <c r="F72" s="18"/>
    </row>
    <row r="73" spans="1:6">
      <c r="A73" s="20">
        <v>7</v>
      </c>
      <c r="B73" s="18" t="s">
        <v>161</v>
      </c>
      <c r="C73" s="30">
        <v>4</v>
      </c>
      <c r="D73" s="18" t="s">
        <v>807</v>
      </c>
      <c r="E73" s="18"/>
      <c r="F73" s="18"/>
    </row>
    <row r="74" spans="1:6">
      <c r="A74" s="20">
        <v>10</v>
      </c>
      <c r="B74" s="18" t="s">
        <v>799</v>
      </c>
      <c r="C74" s="30">
        <v>3.76</v>
      </c>
      <c r="D74" s="18" t="s">
        <v>807</v>
      </c>
      <c r="E74" s="18"/>
      <c r="F74" s="18"/>
    </row>
    <row r="75" spans="1:6">
      <c r="A75" s="20">
        <v>10</v>
      </c>
      <c r="B75" s="18" t="s">
        <v>797</v>
      </c>
      <c r="C75" s="30">
        <v>3.76</v>
      </c>
      <c r="D75" s="18" t="s">
        <v>807</v>
      </c>
      <c r="E75" s="18"/>
      <c r="F75" s="18"/>
    </row>
    <row r="76" spans="1:6">
      <c r="A76" s="20">
        <v>12</v>
      </c>
      <c r="B76" s="18" t="s">
        <v>803</v>
      </c>
      <c r="C76" s="30">
        <v>3.5</v>
      </c>
      <c r="D76" s="18" t="s">
        <v>807</v>
      </c>
      <c r="E76" s="18"/>
      <c r="F76" s="18"/>
    </row>
    <row r="77" spans="1:6">
      <c r="A77" s="20">
        <v>13</v>
      </c>
      <c r="B77" s="18" t="s">
        <v>800</v>
      </c>
      <c r="C77" s="30">
        <v>3.02</v>
      </c>
      <c r="D77" s="18" t="s">
        <v>807</v>
      </c>
      <c r="E77" s="18"/>
      <c r="F77" s="18"/>
    </row>
    <row r="78" spans="1:6">
      <c r="A78" s="20">
        <v>13</v>
      </c>
      <c r="B78" s="18" t="s">
        <v>805</v>
      </c>
      <c r="C78" s="30">
        <v>3.02</v>
      </c>
      <c r="D78" s="18" t="s">
        <v>807</v>
      </c>
      <c r="E78" s="18"/>
      <c r="F78" s="18"/>
    </row>
    <row r="79" spans="1:6">
      <c r="A79" s="20">
        <v>15</v>
      </c>
      <c r="B79" s="18" t="s">
        <v>806</v>
      </c>
      <c r="C79" s="30">
        <v>2.88</v>
      </c>
      <c r="D79" s="18" t="s">
        <v>807</v>
      </c>
      <c r="E79" s="18"/>
      <c r="F79" s="18"/>
    </row>
    <row r="80" spans="1:6">
      <c r="A80" s="20">
        <v>16</v>
      </c>
      <c r="B80" s="18" t="s">
        <v>230</v>
      </c>
      <c r="C80" s="30">
        <v>2.66</v>
      </c>
      <c r="D80" s="18" t="s">
        <v>807</v>
      </c>
      <c r="E80" s="18"/>
      <c r="F80" s="18"/>
    </row>
    <row r="81" spans="1:6">
      <c r="A81" s="20"/>
      <c r="B81" s="20" t="s">
        <v>475</v>
      </c>
      <c r="C81" s="44"/>
      <c r="D81" s="18"/>
      <c r="E81" s="18"/>
    </row>
    <row r="82" spans="1:6">
      <c r="A82" s="20" t="s">
        <v>27</v>
      </c>
      <c r="B82" s="20"/>
      <c r="C82" s="44"/>
      <c r="D82" s="4" t="s">
        <v>150</v>
      </c>
      <c r="E82" s="2">
        <f>SUM(C83:C85)/3</f>
        <v>2.3266666666666667</v>
      </c>
      <c r="F82" s="18" t="s">
        <v>151</v>
      </c>
    </row>
    <row r="83" spans="1:6">
      <c r="A83" s="20">
        <v>1</v>
      </c>
      <c r="B83" s="18" t="s">
        <v>20</v>
      </c>
      <c r="C83" s="30">
        <v>2.88</v>
      </c>
      <c r="D83" s="4" t="s">
        <v>986</v>
      </c>
      <c r="E83" s="18"/>
      <c r="F83" s="18"/>
    </row>
    <row r="84" spans="1:6">
      <c r="A84" s="20">
        <v>2</v>
      </c>
      <c r="B84" s="18" t="s">
        <v>193</v>
      </c>
      <c r="C84" s="30">
        <v>2.2400000000000002</v>
      </c>
      <c r="D84" s="18" t="s">
        <v>807</v>
      </c>
      <c r="E84" s="18"/>
      <c r="F84" s="18"/>
    </row>
    <row r="85" spans="1:6">
      <c r="A85" s="20">
        <v>3</v>
      </c>
      <c r="B85" s="18" t="s">
        <v>271</v>
      </c>
      <c r="C85" s="30">
        <v>1.86</v>
      </c>
      <c r="D85" s="18" t="s">
        <v>807</v>
      </c>
      <c r="E85" s="18"/>
    </row>
    <row r="86" spans="1:6">
      <c r="A86" s="20"/>
      <c r="B86" s="20" t="s">
        <v>475</v>
      </c>
      <c r="C86" s="44"/>
    </row>
    <row r="87" spans="1:6">
      <c r="A87" s="20"/>
      <c r="B87" s="20"/>
      <c r="C87" s="44"/>
    </row>
    <row r="88" spans="1:6">
      <c r="A88" s="20"/>
      <c r="B88" s="20" t="s">
        <v>673</v>
      </c>
      <c r="C88" s="44"/>
    </row>
    <row r="89" spans="1:6" s="18" customFormat="1">
      <c r="A89" s="20" t="s">
        <v>31</v>
      </c>
      <c r="B89" s="20"/>
      <c r="C89" s="44" t="s">
        <v>964</v>
      </c>
      <c r="D89" s="4" t="s">
        <v>184</v>
      </c>
      <c r="E89" s="2">
        <f>SUM(C90:C101)/12</f>
        <v>14.5</v>
      </c>
      <c r="F89" s="18" t="s">
        <v>721</v>
      </c>
    </row>
    <row r="90" spans="1:6">
      <c r="A90" s="20">
        <v>1</v>
      </c>
      <c r="B90" t="s">
        <v>124</v>
      </c>
      <c r="C90" s="19">
        <v>24</v>
      </c>
      <c r="D90" s="4" t="s">
        <v>986</v>
      </c>
      <c r="E90" s="2" t="s">
        <v>1233</v>
      </c>
      <c r="F90" s="18"/>
    </row>
    <row r="91" spans="1:6">
      <c r="A91" s="20">
        <v>2</v>
      </c>
      <c r="B91" s="25" t="s">
        <v>962</v>
      </c>
      <c r="C91" s="30">
        <v>23</v>
      </c>
      <c r="D91" s="18" t="s">
        <v>956</v>
      </c>
      <c r="E91" s="18" t="s">
        <v>1208</v>
      </c>
      <c r="F91" s="18"/>
    </row>
    <row r="92" spans="1:6">
      <c r="A92" s="20">
        <v>3</v>
      </c>
      <c r="B92" s="25" t="s">
        <v>972</v>
      </c>
      <c r="C92" s="30">
        <v>22</v>
      </c>
      <c r="D92" s="18" t="s">
        <v>956</v>
      </c>
      <c r="E92" s="18" t="s">
        <v>1208</v>
      </c>
      <c r="F92" s="18"/>
    </row>
    <row r="93" spans="1:6" s="18" customFormat="1">
      <c r="A93" s="20">
        <v>4</v>
      </c>
      <c r="B93" s="25" t="s">
        <v>951</v>
      </c>
      <c r="C93" s="30">
        <v>18</v>
      </c>
      <c r="D93" s="18" t="s">
        <v>956</v>
      </c>
      <c r="E93" s="18" t="s">
        <v>1208</v>
      </c>
    </row>
    <row r="94" spans="1:6" s="18" customFormat="1">
      <c r="A94" s="20">
        <v>5</v>
      </c>
      <c r="B94" s="18" t="s">
        <v>205</v>
      </c>
      <c r="C94" s="30">
        <v>17</v>
      </c>
      <c r="D94" s="18" t="s">
        <v>1039</v>
      </c>
      <c r="E94" s="18" t="s">
        <v>1208</v>
      </c>
    </row>
    <row r="95" spans="1:6">
      <c r="A95" s="20">
        <v>6</v>
      </c>
      <c r="B95" t="s">
        <v>213</v>
      </c>
      <c r="C95" s="19">
        <v>14</v>
      </c>
      <c r="D95" s="4" t="s">
        <v>986</v>
      </c>
      <c r="E95" s="18" t="s">
        <v>1233</v>
      </c>
      <c r="F95" s="18"/>
    </row>
    <row r="96" spans="1:6" s="18" customFormat="1">
      <c r="A96" s="20">
        <v>7</v>
      </c>
      <c r="B96" s="25" t="s">
        <v>161</v>
      </c>
      <c r="C96" s="19">
        <v>12</v>
      </c>
      <c r="D96" s="18" t="s">
        <v>1594</v>
      </c>
      <c r="E96" s="18" t="s">
        <v>1208</v>
      </c>
    </row>
    <row r="97" spans="1:6" s="18" customFormat="1">
      <c r="A97" s="20">
        <v>8</v>
      </c>
      <c r="B97" s="25" t="s">
        <v>4</v>
      </c>
      <c r="C97" s="30">
        <v>11</v>
      </c>
      <c r="D97" s="18" t="s">
        <v>956</v>
      </c>
      <c r="E97" s="18" t="s">
        <v>1233</v>
      </c>
    </row>
    <row r="98" spans="1:6">
      <c r="A98" s="20">
        <v>9</v>
      </c>
      <c r="B98" t="s">
        <v>757</v>
      </c>
      <c r="C98" s="30">
        <v>10</v>
      </c>
      <c r="D98" s="18" t="s">
        <v>1039</v>
      </c>
      <c r="E98" s="18" t="s">
        <v>1208</v>
      </c>
      <c r="F98" s="18"/>
    </row>
    <row r="99" spans="1:6">
      <c r="A99" s="20">
        <v>10</v>
      </c>
      <c r="B99" s="25" t="s">
        <v>1</v>
      </c>
      <c r="C99" s="30">
        <v>9</v>
      </c>
      <c r="D99" s="18" t="s">
        <v>956</v>
      </c>
      <c r="E99" s="18" t="s">
        <v>1208</v>
      </c>
      <c r="F99" s="18"/>
    </row>
    <row r="100" spans="1:6" s="18" customFormat="1">
      <c r="A100" s="20">
        <v>11</v>
      </c>
      <c r="B100" t="s">
        <v>327</v>
      </c>
      <c r="C100" s="30">
        <v>9</v>
      </c>
      <c r="D100" s="18" t="s">
        <v>1039</v>
      </c>
      <c r="E100" s="18" t="s">
        <v>1208</v>
      </c>
    </row>
    <row r="101" spans="1:6">
      <c r="A101" s="20">
        <v>12</v>
      </c>
      <c r="B101" t="s">
        <v>285</v>
      </c>
      <c r="C101" s="30">
        <v>5</v>
      </c>
      <c r="D101" s="18" t="s">
        <v>1039</v>
      </c>
      <c r="E101" s="18" t="s">
        <v>1208</v>
      </c>
      <c r="F101" s="18"/>
    </row>
    <row r="102" spans="1:6">
      <c r="A102" s="20"/>
      <c r="B102" s="20"/>
      <c r="C102" s="44" t="s">
        <v>965</v>
      </c>
      <c r="D102" s="18"/>
      <c r="E102" s="18"/>
      <c r="F102" s="18"/>
    </row>
    <row r="103" spans="1:6">
      <c r="A103" s="20">
        <v>13</v>
      </c>
      <c r="B103" s="25" t="s">
        <v>952</v>
      </c>
      <c r="C103" s="30">
        <v>9</v>
      </c>
      <c r="D103" s="18" t="s">
        <v>956</v>
      </c>
      <c r="E103" s="18" t="s">
        <v>1208</v>
      </c>
      <c r="F103" s="18"/>
    </row>
    <row r="104" spans="1:6">
      <c r="A104" s="20">
        <v>13</v>
      </c>
      <c r="B104" t="s">
        <v>1035</v>
      </c>
      <c r="C104" s="30">
        <v>9</v>
      </c>
      <c r="D104" s="18" t="s">
        <v>1039</v>
      </c>
      <c r="E104" s="18" t="s">
        <v>1208</v>
      </c>
      <c r="F104" s="18"/>
    </row>
    <row r="105" spans="1:6" s="18" customFormat="1">
      <c r="A105" s="20"/>
      <c r="B105" s="20"/>
      <c r="C105" s="44" t="s">
        <v>966</v>
      </c>
    </row>
    <row r="106" spans="1:6">
      <c r="A106" s="20">
        <v>15</v>
      </c>
      <c r="B106" t="s">
        <v>1036</v>
      </c>
      <c r="C106" s="44">
        <v>27</v>
      </c>
      <c r="D106" s="18" t="s">
        <v>1039</v>
      </c>
      <c r="E106" s="18" t="s">
        <v>1208</v>
      </c>
      <c r="F106" s="18"/>
    </row>
    <row r="107" spans="1:6">
      <c r="A107" s="20">
        <v>16</v>
      </c>
      <c r="B107" s="25" t="s">
        <v>340</v>
      </c>
      <c r="C107" s="30">
        <v>8</v>
      </c>
      <c r="D107" s="18" t="s">
        <v>956</v>
      </c>
      <c r="E107" s="18" t="s">
        <v>1208</v>
      </c>
      <c r="F107" s="18"/>
    </row>
    <row r="108" spans="1:6">
      <c r="A108" s="20"/>
      <c r="B108" s="20"/>
      <c r="C108" s="44" t="s">
        <v>967</v>
      </c>
      <c r="D108" s="18"/>
      <c r="E108" s="18"/>
      <c r="F108" s="18"/>
    </row>
    <row r="109" spans="1:6">
      <c r="A109" s="20">
        <v>17</v>
      </c>
      <c r="B109" s="25" t="s">
        <v>749</v>
      </c>
      <c r="C109" s="30">
        <v>23</v>
      </c>
      <c r="D109" s="18" t="s">
        <v>956</v>
      </c>
      <c r="E109" s="18" t="s">
        <v>1208</v>
      </c>
      <c r="F109" s="18"/>
    </row>
    <row r="110" spans="1:6">
      <c r="A110" s="20"/>
      <c r="B110" s="20"/>
      <c r="C110" s="44" t="s">
        <v>968</v>
      </c>
      <c r="D110" s="18"/>
      <c r="E110" s="18"/>
      <c r="F110" s="18"/>
    </row>
    <row r="111" spans="1:6">
      <c r="A111" s="20">
        <v>18</v>
      </c>
      <c r="B111" s="25" t="s">
        <v>594</v>
      </c>
      <c r="C111" s="30">
        <v>50</v>
      </c>
      <c r="D111" s="18" t="s">
        <v>956</v>
      </c>
      <c r="E111" s="18" t="s">
        <v>1208</v>
      </c>
      <c r="F111" s="18"/>
    </row>
    <row r="112" spans="1:6">
      <c r="A112" s="20">
        <v>19</v>
      </c>
      <c r="B112" s="25" t="s">
        <v>961</v>
      </c>
      <c r="C112" s="30">
        <v>42</v>
      </c>
      <c r="D112" s="18" t="s">
        <v>956</v>
      </c>
      <c r="E112" s="18" t="s">
        <v>1208</v>
      </c>
      <c r="F112" s="18"/>
    </row>
    <row r="113" spans="1:6">
      <c r="A113" s="20">
        <v>20</v>
      </c>
      <c r="B113" s="25" t="s">
        <v>953</v>
      </c>
      <c r="C113" s="30">
        <v>35</v>
      </c>
      <c r="D113" s="18" t="s">
        <v>956</v>
      </c>
      <c r="E113" s="18" t="s">
        <v>1208</v>
      </c>
      <c r="F113" s="18"/>
    </row>
    <row r="114" spans="1:6">
      <c r="A114" s="20">
        <v>21</v>
      </c>
      <c r="B114" s="25" t="s">
        <v>247</v>
      </c>
      <c r="C114" s="30">
        <v>7</v>
      </c>
      <c r="D114" s="18" t="s">
        <v>956</v>
      </c>
      <c r="E114" s="18" t="s">
        <v>1208</v>
      </c>
      <c r="F114" s="18"/>
    </row>
    <row r="115" spans="1:6">
      <c r="A115" s="20">
        <v>22</v>
      </c>
      <c r="B115" s="25" t="s">
        <v>963</v>
      </c>
      <c r="C115" s="30">
        <v>5</v>
      </c>
      <c r="D115" s="18" t="s">
        <v>956</v>
      </c>
      <c r="E115" s="18" t="s">
        <v>1208</v>
      </c>
      <c r="F115" s="18"/>
    </row>
    <row r="116" spans="1:6">
      <c r="A116" s="20"/>
      <c r="B116" s="20" t="s">
        <v>475</v>
      </c>
      <c r="C116" s="44"/>
      <c r="D116" s="18"/>
      <c r="E116" s="18"/>
    </row>
    <row r="117" spans="1:6">
      <c r="A117" s="20" t="s">
        <v>27</v>
      </c>
      <c r="B117" s="20"/>
      <c r="C117" s="44" t="s">
        <v>967</v>
      </c>
      <c r="F117" s="18"/>
    </row>
    <row r="118" spans="1:6">
      <c r="A118" s="20">
        <v>1</v>
      </c>
      <c r="B118" s="25" t="s">
        <v>20</v>
      </c>
      <c r="C118" s="30">
        <v>10</v>
      </c>
      <c r="D118" s="18" t="s">
        <v>956</v>
      </c>
      <c r="E118" s="18" t="s">
        <v>1233</v>
      </c>
      <c r="F118" s="18"/>
    </row>
    <row r="119" spans="1:6">
      <c r="A119" s="18"/>
      <c r="B119" s="18"/>
      <c r="C119" s="44" t="s">
        <v>968</v>
      </c>
      <c r="D119" s="18"/>
      <c r="E119" s="18"/>
      <c r="F119" s="18"/>
    </row>
    <row r="120" spans="1:6">
      <c r="A120" s="20">
        <v>2</v>
      </c>
      <c r="B120" s="25" t="s">
        <v>760</v>
      </c>
      <c r="C120" s="30">
        <v>8</v>
      </c>
      <c r="D120" s="18" t="s">
        <v>956</v>
      </c>
      <c r="E120" s="18" t="s">
        <v>1208</v>
      </c>
    </row>
    <row r="121" spans="1:6">
      <c r="A121" s="20"/>
      <c r="B121" s="20" t="s">
        <v>475</v>
      </c>
      <c r="C121" s="44"/>
    </row>
    <row r="122" spans="1:6">
      <c r="A122" s="20"/>
      <c r="B122" s="20"/>
      <c r="C122" s="44"/>
    </row>
    <row r="123" spans="1:6">
      <c r="A123" s="20"/>
      <c r="B123" s="20" t="s">
        <v>678</v>
      </c>
      <c r="C123" s="44"/>
      <c r="F123" s="18" t="s">
        <v>151</v>
      </c>
    </row>
    <row r="124" spans="1:6">
      <c r="A124" s="20" t="s">
        <v>31</v>
      </c>
      <c r="B124" s="20"/>
      <c r="C124" s="44"/>
      <c r="D124" s="4" t="s">
        <v>150</v>
      </c>
      <c r="E124" s="2">
        <f>SUM(C125:C139)/15</f>
        <v>3.6679999999999997</v>
      </c>
      <c r="F124" s="18"/>
    </row>
    <row r="125" spans="1:6">
      <c r="A125" s="20">
        <v>1</v>
      </c>
      <c r="B125" s="25" t="s">
        <v>124</v>
      </c>
      <c r="C125" s="30">
        <v>5.56</v>
      </c>
      <c r="D125" s="18" t="s">
        <v>986</v>
      </c>
      <c r="E125" s="18"/>
      <c r="F125" s="18"/>
    </row>
    <row r="126" spans="1:6">
      <c r="A126" s="20">
        <v>2</v>
      </c>
      <c r="B126" s="25" t="s">
        <v>875</v>
      </c>
      <c r="C126" s="30">
        <v>5.26</v>
      </c>
      <c r="D126" s="18" t="s">
        <v>879</v>
      </c>
      <c r="E126" s="18"/>
      <c r="F126" s="18"/>
    </row>
    <row r="127" spans="1:6">
      <c r="A127" s="20">
        <v>3</v>
      </c>
      <c r="B127" s="25" t="s">
        <v>4</v>
      </c>
      <c r="C127" s="30">
        <v>4.75</v>
      </c>
      <c r="D127" s="18" t="s">
        <v>879</v>
      </c>
      <c r="E127" s="18"/>
      <c r="F127" s="18"/>
    </row>
    <row r="128" spans="1:6">
      <c r="A128" s="20">
        <v>4</v>
      </c>
      <c r="B128" s="25" t="s">
        <v>340</v>
      </c>
      <c r="C128" s="30">
        <v>4.37</v>
      </c>
      <c r="D128" s="18" t="s">
        <v>879</v>
      </c>
      <c r="E128" s="18"/>
      <c r="F128" s="18"/>
    </row>
    <row r="129" spans="1:6">
      <c r="A129" s="20">
        <v>5</v>
      </c>
      <c r="B129" s="25" t="s">
        <v>161</v>
      </c>
      <c r="C129" s="30">
        <v>4.25</v>
      </c>
      <c r="D129" s="18" t="s">
        <v>879</v>
      </c>
      <c r="E129" s="18"/>
      <c r="F129" s="18"/>
    </row>
    <row r="130" spans="1:6">
      <c r="A130" s="20">
        <v>6</v>
      </c>
      <c r="B130" s="25" t="s">
        <v>874</v>
      </c>
      <c r="C130" s="30">
        <v>4.25</v>
      </c>
      <c r="D130" s="18" t="s">
        <v>879</v>
      </c>
      <c r="E130" s="18"/>
      <c r="F130" s="18"/>
    </row>
    <row r="131" spans="1:6">
      <c r="A131" s="20">
        <v>7</v>
      </c>
      <c r="B131" s="25" t="s">
        <v>877</v>
      </c>
      <c r="C131" s="30">
        <v>4</v>
      </c>
      <c r="D131" s="18" t="s">
        <v>879</v>
      </c>
      <c r="E131" s="18"/>
      <c r="F131" s="18"/>
    </row>
    <row r="132" spans="1:6">
      <c r="A132" s="20">
        <v>8</v>
      </c>
      <c r="B132" s="25" t="s">
        <v>10</v>
      </c>
      <c r="C132" s="30">
        <v>3.12</v>
      </c>
      <c r="D132" s="18" t="s">
        <v>879</v>
      </c>
      <c r="E132" s="18"/>
      <c r="F132" s="18"/>
    </row>
    <row r="133" spans="1:6">
      <c r="A133" s="20">
        <v>9</v>
      </c>
      <c r="B133" s="25" t="s">
        <v>142</v>
      </c>
      <c r="C133" s="30">
        <v>3.12</v>
      </c>
      <c r="D133" s="18" t="s">
        <v>879</v>
      </c>
      <c r="E133" s="18"/>
      <c r="F133" s="18"/>
    </row>
    <row r="134" spans="1:6">
      <c r="A134" s="20">
        <v>10</v>
      </c>
      <c r="B134" s="25" t="s">
        <v>347</v>
      </c>
      <c r="C134" s="30">
        <v>3</v>
      </c>
      <c r="D134" s="18" t="s">
        <v>879</v>
      </c>
      <c r="E134" s="18"/>
      <c r="F134" s="18"/>
    </row>
    <row r="135" spans="1:6">
      <c r="A135" s="20">
        <v>11</v>
      </c>
      <c r="B135" s="25" t="s">
        <v>876</v>
      </c>
      <c r="C135" s="30">
        <v>2.88</v>
      </c>
      <c r="D135" s="18" t="s">
        <v>879</v>
      </c>
      <c r="E135" s="18"/>
      <c r="F135" s="18"/>
    </row>
    <row r="136" spans="1:6">
      <c r="A136" s="20">
        <v>12</v>
      </c>
      <c r="B136" s="25" t="s">
        <v>249</v>
      </c>
      <c r="C136" s="30">
        <v>2.76</v>
      </c>
      <c r="D136" s="18" t="s">
        <v>879</v>
      </c>
      <c r="E136" s="18"/>
      <c r="F136" s="18"/>
    </row>
    <row r="137" spans="1:6">
      <c r="A137" s="20">
        <v>13</v>
      </c>
      <c r="B137" s="25" t="s">
        <v>286</v>
      </c>
      <c r="C137" s="30">
        <v>2.64</v>
      </c>
      <c r="D137" s="18" t="s">
        <v>879</v>
      </c>
      <c r="E137" s="18"/>
      <c r="F137" s="18"/>
    </row>
    <row r="138" spans="1:6">
      <c r="A138" s="20">
        <v>14</v>
      </c>
      <c r="B138" s="25" t="s">
        <v>230</v>
      </c>
      <c r="C138" s="30">
        <v>2.5299999999999998</v>
      </c>
      <c r="D138" s="18" t="s">
        <v>879</v>
      </c>
      <c r="E138" s="18"/>
      <c r="F138" s="18"/>
    </row>
    <row r="139" spans="1:6">
      <c r="A139" s="20">
        <v>15</v>
      </c>
      <c r="B139" s="25" t="s">
        <v>247</v>
      </c>
      <c r="C139" s="30">
        <v>2.5299999999999998</v>
      </c>
      <c r="D139" s="18" t="s">
        <v>879</v>
      </c>
      <c r="E139" s="18"/>
      <c r="F139" s="18"/>
    </row>
    <row r="140" spans="1:6">
      <c r="A140" s="20"/>
      <c r="B140" s="20" t="s">
        <v>475</v>
      </c>
      <c r="C140" s="44"/>
      <c r="D140" s="18"/>
      <c r="E140" s="18"/>
      <c r="F140" s="18" t="s">
        <v>151</v>
      </c>
    </row>
    <row r="141" spans="1:6">
      <c r="A141" s="20" t="s">
        <v>27</v>
      </c>
      <c r="B141" s="20"/>
      <c r="C141" s="44"/>
      <c r="D141" s="4" t="s">
        <v>150</v>
      </c>
      <c r="E141" s="2">
        <f>SUM(C142:C145)/4</f>
        <v>2.4575</v>
      </c>
      <c r="F141" s="18"/>
    </row>
    <row r="142" spans="1:6">
      <c r="A142" s="20">
        <v>1</v>
      </c>
      <c r="B142" s="25" t="s">
        <v>513</v>
      </c>
      <c r="C142" s="30">
        <v>2.88</v>
      </c>
      <c r="D142" s="18" t="s">
        <v>879</v>
      </c>
      <c r="E142" s="18"/>
      <c r="F142" s="18"/>
    </row>
    <row r="143" spans="1:6">
      <c r="A143" s="20">
        <v>2</v>
      </c>
      <c r="B143" s="25" t="s">
        <v>20</v>
      </c>
      <c r="C143" s="30">
        <v>2.76</v>
      </c>
      <c r="D143" s="18" t="s">
        <v>879</v>
      </c>
      <c r="E143" s="18"/>
      <c r="F143" s="18"/>
    </row>
    <row r="144" spans="1:6">
      <c r="A144" s="20">
        <v>3</v>
      </c>
      <c r="B144" s="25" t="s">
        <v>193</v>
      </c>
      <c r="C144" s="30">
        <v>2.5299999999999998</v>
      </c>
      <c r="D144" s="18" t="s">
        <v>879</v>
      </c>
      <c r="E144" s="18"/>
      <c r="F144" s="18"/>
    </row>
    <row r="145" spans="1:13">
      <c r="A145" s="20">
        <v>4</v>
      </c>
      <c r="B145" s="25" t="s">
        <v>878</v>
      </c>
      <c r="C145" s="30">
        <v>1.66</v>
      </c>
      <c r="D145" s="18" t="s">
        <v>879</v>
      </c>
      <c r="E145" s="18"/>
    </row>
    <row r="146" spans="1:13">
      <c r="A146" s="20"/>
      <c r="B146" s="20" t="s">
        <v>475</v>
      </c>
      <c r="C146" s="44"/>
    </row>
    <row r="147" spans="1:13">
      <c r="A147" s="20"/>
      <c r="B147" s="20"/>
      <c r="C147" s="44"/>
    </row>
    <row r="148" spans="1:13">
      <c r="A148" s="20"/>
      <c r="B148" s="20" t="s">
        <v>654</v>
      </c>
      <c r="C148" s="44"/>
      <c r="F148" s="18" t="s">
        <v>151</v>
      </c>
    </row>
    <row r="149" spans="1:13" s="18" customFormat="1">
      <c r="A149" s="20" t="s">
        <v>31</v>
      </c>
      <c r="B149" s="20"/>
      <c r="C149" s="44"/>
      <c r="D149" s="4" t="s">
        <v>150</v>
      </c>
      <c r="E149" s="2">
        <f>SUM(C150:C173)/24</f>
        <v>21.5825</v>
      </c>
    </row>
    <row r="150" spans="1:13" s="18" customFormat="1">
      <c r="A150" s="20">
        <v>1</v>
      </c>
      <c r="B150" s="25" t="s">
        <v>4</v>
      </c>
      <c r="C150" s="30">
        <v>31.2</v>
      </c>
      <c r="D150" s="4" t="s">
        <v>1007</v>
      </c>
      <c r="E150" s="2"/>
    </row>
    <row r="151" spans="1:13">
      <c r="A151" s="20">
        <v>2</v>
      </c>
      <c r="B151" s="25" t="s">
        <v>213</v>
      </c>
      <c r="C151" s="30">
        <v>31.05</v>
      </c>
      <c r="D151" s="4" t="s">
        <v>1007</v>
      </c>
      <c r="E151" s="2"/>
      <c r="F151" s="18"/>
    </row>
    <row r="152" spans="1:13">
      <c r="A152" s="20">
        <v>3</v>
      </c>
      <c r="B152" s="36" t="s">
        <v>754</v>
      </c>
      <c r="C152" s="44">
        <v>31</v>
      </c>
      <c r="D152" s="18" t="s">
        <v>759</v>
      </c>
      <c r="E152" s="18"/>
      <c r="F152" s="18"/>
    </row>
    <row r="153" spans="1:13">
      <c r="A153" s="20">
        <v>4</v>
      </c>
      <c r="B153" s="36" t="s">
        <v>327</v>
      </c>
      <c r="C153" s="44">
        <v>30.35</v>
      </c>
      <c r="D153" s="18" t="s">
        <v>759</v>
      </c>
      <c r="E153" s="18"/>
      <c r="F153" s="18"/>
    </row>
    <row r="154" spans="1:13">
      <c r="A154" s="20">
        <v>5</v>
      </c>
      <c r="B154" s="36" t="s">
        <v>755</v>
      </c>
      <c r="C154" s="44">
        <v>30.3</v>
      </c>
      <c r="D154" s="18" t="s">
        <v>759</v>
      </c>
      <c r="E154" s="18"/>
      <c r="F154" s="18"/>
    </row>
    <row r="155" spans="1:13" s="18" customFormat="1">
      <c r="A155" s="20">
        <v>6</v>
      </c>
      <c r="B155" s="25" t="s">
        <v>33</v>
      </c>
      <c r="C155" s="30">
        <v>28.55</v>
      </c>
      <c r="D155" s="4" t="s">
        <v>1007</v>
      </c>
      <c r="L155" s="25"/>
      <c r="M155" s="25"/>
    </row>
    <row r="156" spans="1:13">
      <c r="A156" s="20">
        <v>7</v>
      </c>
      <c r="B156" s="25" t="s">
        <v>998</v>
      </c>
      <c r="C156" s="30">
        <v>27.55</v>
      </c>
      <c r="D156" s="4" t="s">
        <v>1007</v>
      </c>
      <c r="E156" s="18"/>
      <c r="F156" s="18"/>
    </row>
    <row r="157" spans="1:13" s="18" customFormat="1">
      <c r="A157" s="20">
        <v>8</v>
      </c>
      <c r="B157" s="36" t="s">
        <v>448</v>
      </c>
      <c r="C157" s="44">
        <v>26.2</v>
      </c>
      <c r="D157" s="18" t="s">
        <v>759</v>
      </c>
      <c r="L157" s="25"/>
      <c r="M157" s="25"/>
    </row>
    <row r="158" spans="1:13" s="18" customFormat="1">
      <c r="A158" s="20">
        <v>9</v>
      </c>
      <c r="B158" s="25" t="s">
        <v>996</v>
      </c>
      <c r="C158" s="30">
        <v>23.13</v>
      </c>
      <c r="D158" s="4" t="s">
        <v>1007</v>
      </c>
      <c r="L158" s="25"/>
      <c r="M158" s="25"/>
    </row>
    <row r="159" spans="1:13" s="18" customFormat="1">
      <c r="A159" s="20">
        <v>9</v>
      </c>
      <c r="B159" s="25" t="s">
        <v>994</v>
      </c>
      <c r="C159" s="30">
        <v>23.13</v>
      </c>
      <c r="D159" s="4" t="s">
        <v>1007</v>
      </c>
      <c r="L159" s="25"/>
      <c r="M159" s="25"/>
    </row>
    <row r="160" spans="1:13">
      <c r="A160" s="20">
        <v>11</v>
      </c>
      <c r="B160" s="25" t="s">
        <v>1001</v>
      </c>
      <c r="C160" s="30">
        <v>23.05</v>
      </c>
      <c r="D160" s="4" t="s">
        <v>1007</v>
      </c>
      <c r="E160" s="18"/>
      <c r="F160" s="18"/>
    </row>
    <row r="161" spans="1:13">
      <c r="A161" s="20">
        <v>12</v>
      </c>
      <c r="B161" s="36" t="s">
        <v>161</v>
      </c>
      <c r="C161" s="44">
        <v>22.7</v>
      </c>
      <c r="D161" s="18" t="s">
        <v>759</v>
      </c>
      <c r="E161" s="18"/>
      <c r="F161" s="18"/>
    </row>
    <row r="162" spans="1:13" s="18" customFormat="1">
      <c r="A162" s="20">
        <v>12</v>
      </c>
      <c r="B162" s="36" t="s">
        <v>10</v>
      </c>
      <c r="C162" s="44">
        <v>22.7</v>
      </c>
      <c r="D162" s="18" t="s">
        <v>759</v>
      </c>
    </row>
    <row r="163" spans="1:13" s="18" customFormat="1">
      <c r="A163" s="20">
        <v>14</v>
      </c>
      <c r="B163" s="25" t="s">
        <v>999</v>
      </c>
      <c r="C163" s="30">
        <v>21.5</v>
      </c>
      <c r="D163" s="4" t="s">
        <v>1007</v>
      </c>
    </row>
    <row r="164" spans="1:13" s="18" customFormat="1">
      <c r="A164" s="20">
        <v>15</v>
      </c>
      <c r="B164" s="25" t="s">
        <v>1000</v>
      </c>
      <c r="C164" s="30">
        <v>20.5</v>
      </c>
      <c r="D164" s="4" t="s">
        <v>1007</v>
      </c>
    </row>
    <row r="165" spans="1:13" s="18" customFormat="1">
      <c r="A165" s="20">
        <v>16</v>
      </c>
      <c r="B165" s="25" t="s">
        <v>347</v>
      </c>
      <c r="C165" s="30">
        <v>20.079999999999998</v>
      </c>
      <c r="D165" s="4" t="s">
        <v>1007</v>
      </c>
    </row>
    <row r="166" spans="1:13" s="18" customFormat="1">
      <c r="A166" s="20">
        <v>17</v>
      </c>
      <c r="B166" s="25" t="s">
        <v>995</v>
      </c>
      <c r="C166" s="30">
        <v>20</v>
      </c>
      <c r="D166" s="4" t="s">
        <v>1007</v>
      </c>
    </row>
    <row r="167" spans="1:13" s="18" customFormat="1">
      <c r="A167" s="20">
        <v>18</v>
      </c>
      <c r="B167" s="25" t="s">
        <v>286</v>
      </c>
      <c r="C167" s="30">
        <v>19</v>
      </c>
      <c r="D167" s="4" t="s">
        <v>1007</v>
      </c>
    </row>
    <row r="168" spans="1:13" s="18" customFormat="1">
      <c r="A168" s="20">
        <v>19</v>
      </c>
      <c r="B168" s="25" t="s">
        <v>1002</v>
      </c>
      <c r="C168" s="30">
        <v>18.850000000000001</v>
      </c>
      <c r="D168" s="4" t="s">
        <v>1007</v>
      </c>
    </row>
    <row r="169" spans="1:13">
      <c r="A169" s="20">
        <v>20</v>
      </c>
      <c r="B169" s="25" t="s">
        <v>997</v>
      </c>
      <c r="C169" s="30">
        <v>17.5</v>
      </c>
      <c r="D169" s="4" t="s">
        <v>1007</v>
      </c>
      <c r="E169" s="18"/>
      <c r="F169" s="18"/>
    </row>
    <row r="170" spans="1:13">
      <c r="A170" s="20">
        <v>21</v>
      </c>
      <c r="B170" s="36" t="s">
        <v>763</v>
      </c>
      <c r="C170" s="44">
        <v>15.1</v>
      </c>
      <c r="D170" s="18" t="s">
        <v>759</v>
      </c>
      <c r="E170" s="18"/>
      <c r="F170" s="18"/>
    </row>
    <row r="171" spans="1:13">
      <c r="A171" s="20">
        <v>22</v>
      </c>
      <c r="B171" s="36" t="s">
        <v>770</v>
      </c>
      <c r="C171" s="44">
        <v>6.05</v>
      </c>
      <c r="D171" s="18" t="s">
        <v>759</v>
      </c>
      <c r="E171" s="18"/>
      <c r="F171" s="18"/>
    </row>
    <row r="172" spans="1:13" s="18" customFormat="1">
      <c r="A172" s="20">
        <v>23</v>
      </c>
      <c r="B172" s="36" t="s">
        <v>764</v>
      </c>
      <c r="C172" s="44">
        <v>4.4400000000000004</v>
      </c>
      <c r="D172" s="18" t="s">
        <v>759</v>
      </c>
    </row>
    <row r="173" spans="1:13">
      <c r="A173" s="20">
        <v>24</v>
      </c>
      <c r="B173" s="25" t="s">
        <v>822</v>
      </c>
      <c r="C173" s="30">
        <v>4.05</v>
      </c>
      <c r="D173" s="18"/>
      <c r="E173" s="18"/>
      <c r="F173" s="18"/>
    </row>
    <row r="174" spans="1:13">
      <c r="A174" s="20"/>
      <c r="B174" s="20" t="s">
        <v>475</v>
      </c>
      <c r="C174" s="44"/>
      <c r="D174" s="18"/>
      <c r="E174" s="18"/>
      <c r="F174" s="18" t="s">
        <v>151</v>
      </c>
      <c r="L174" s="25"/>
      <c r="M174" s="25"/>
    </row>
    <row r="175" spans="1:13" s="18" customFormat="1">
      <c r="A175" s="20" t="s">
        <v>27</v>
      </c>
      <c r="B175" s="20"/>
      <c r="C175" s="44"/>
      <c r="D175" s="4" t="s">
        <v>150</v>
      </c>
      <c r="E175" s="2">
        <f>SUM(C176:C186)/11</f>
        <v>11.768181818181819</v>
      </c>
      <c r="L175" s="25"/>
      <c r="M175" s="25"/>
    </row>
    <row r="176" spans="1:13">
      <c r="A176" s="20">
        <v>1</v>
      </c>
      <c r="B176" s="25" t="s">
        <v>20</v>
      </c>
      <c r="C176" s="30">
        <v>18.850000000000001</v>
      </c>
      <c r="D176" s="4" t="s">
        <v>1007</v>
      </c>
      <c r="E176" s="2"/>
      <c r="F176" s="18"/>
    </row>
    <row r="177" spans="1:13" s="18" customFormat="1">
      <c r="A177" s="20">
        <v>2</v>
      </c>
      <c r="B177" s="36" t="s">
        <v>269</v>
      </c>
      <c r="C177" s="44">
        <v>17.600000000000001</v>
      </c>
      <c r="D177" s="18" t="s">
        <v>759</v>
      </c>
    </row>
    <row r="178" spans="1:13">
      <c r="A178" s="20">
        <v>3</v>
      </c>
      <c r="B178" s="25" t="s">
        <v>1004</v>
      </c>
      <c r="C178" s="30">
        <v>15.5</v>
      </c>
      <c r="D178" s="4" t="s">
        <v>1007</v>
      </c>
      <c r="E178" s="18"/>
      <c r="F178" s="18"/>
    </row>
    <row r="179" spans="1:13" s="18" customFormat="1">
      <c r="A179" s="20">
        <v>4</v>
      </c>
      <c r="B179" s="36" t="s">
        <v>21</v>
      </c>
      <c r="C179" s="44">
        <v>15.1</v>
      </c>
      <c r="D179" s="18" t="s">
        <v>759</v>
      </c>
    </row>
    <row r="180" spans="1:13">
      <c r="A180" s="20">
        <v>5</v>
      </c>
      <c r="B180" s="25" t="s">
        <v>1003</v>
      </c>
      <c r="C180" s="30">
        <v>15</v>
      </c>
      <c r="D180" s="4" t="s">
        <v>1007</v>
      </c>
      <c r="E180" s="18"/>
      <c r="F180" s="18"/>
    </row>
    <row r="181" spans="1:13" s="18" customFormat="1">
      <c r="A181" s="20">
        <v>6</v>
      </c>
      <c r="B181" s="36" t="s">
        <v>760</v>
      </c>
      <c r="C181" s="44">
        <v>13.01</v>
      </c>
      <c r="D181" s="18" t="s">
        <v>759</v>
      </c>
    </row>
    <row r="182" spans="1:13">
      <c r="A182" s="20">
        <v>7</v>
      </c>
      <c r="B182" s="25" t="s">
        <v>1005</v>
      </c>
      <c r="C182" s="30">
        <v>12.5</v>
      </c>
      <c r="D182" s="4" t="s">
        <v>1007</v>
      </c>
      <c r="E182" s="18"/>
      <c r="F182" s="18"/>
    </row>
    <row r="183" spans="1:13" s="18" customFormat="1">
      <c r="A183" s="20">
        <v>8</v>
      </c>
      <c r="B183" s="36" t="s">
        <v>761</v>
      </c>
      <c r="C183" s="44">
        <v>10.01</v>
      </c>
      <c r="D183" s="18" t="s">
        <v>759</v>
      </c>
    </row>
    <row r="184" spans="1:13">
      <c r="A184" s="20">
        <v>9</v>
      </c>
      <c r="B184" s="25" t="s">
        <v>1006</v>
      </c>
      <c r="C184" s="30">
        <v>5</v>
      </c>
      <c r="D184" s="4" t="s">
        <v>1007</v>
      </c>
      <c r="E184" s="18"/>
      <c r="F184" s="18"/>
    </row>
    <row r="185" spans="1:13">
      <c r="A185" s="20">
        <v>10</v>
      </c>
      <c r="B185" s="36" t="s">
        <v>769</v>
      </c>
      <c r="C185" s="44">
        <v>4.4400000000000004</v>
      </c>
      <c r="D185" s="18" t="s">
        <v>759</v>
      </c>
      <c r="E185" s="18"/>
      <c r="F185" s="18"/>
    </row>
    <row r="186" spans="1:13">
      <c r="A186" s="20">
        <v>11</v>
      </c>
      <c r="B186" s="36" t="s">
        <v>771</v>
      </c>
      <c r="C186" s="44">
        <v>2.44</v>
      </c>
      <c r="D186" s="18" t="s">
        <v>759</v>
      </c>
      <c r="E186" s="18"/>
    </row>
    <row r="187" spans="1:13">
      <c r="A187" s="20"/>
      <c r="B187" s="20" t="s">
        <v>475</v>
      </c>
      <c r="C187" s="44"/>
    </row>
    <row r="188" spans="1:13">
      <c r="A188" s="20"/>
      <c r="B188" s="20"/>
      <c r="C188" s="44"/>
    </row>
    <row r="189" spans="1:13">
      <c r="A189" s="20"/>
      <c r="B189" s="20" t="s">
        <v>674</v>
      </c>
      <c r="C189" s="44"/>
      <c r="L189" s="25"/>
      <c r="M189" s="25"/>
    </row>
    <row r="190" spans="1:13">
      <c r="A190" s="20" t="s">
        <v>31</v>
      </c>
      <c r="B190" s="20"/>
      <c r="C190" s="44"/>
      <c r="F190" s="18"/>
    </row>
    <row r="191" spans="1:13">
      <c r="A191" s="20"/>
      <c r="B191" s="20" t="s">
        <v>475</v>
      </c>
      <c r="C191" s="44"/>
      <c r="D191" s="18"/>
      <c r="E191" s="18"/>
    </row>
    <row r="192" spans="1:13">
      <c r="A192" s="20" t="s">
        <v>27</v>
      </c>
      <c r="B192" s="20"/>
      <c r="C192" s="44"/>
    </row>
    <row r="193" spans="1:14" s="18" customFormat="1">
      <c r="A193" s="20"/>
      <c r="B193" s="20" t="s">
        <v>475</v>
      </c>
      <c r="C193" s="44"/>
      <c r="D193"/>
      <c r="E193"/>
    </row>
    <row r="194" spans="1:14" s="18" customFormat="1">
      <c r="A194" s="20"/>
      <c r="B194" s="20"/>
      <c r="C194" s="44"/>
    </row>
    <row r="195" spans="1:14" s="18" customFormat="1">
      <c r="A195" s="20" t="s">
        <v>1109</v>
      </c>
      <c r="B195" s="20"/>
      <c r="C195" s="44"/>
    </row>
    <row r="196" spans="1:14" s="18" customFormat="1">
      <c r="A196" s="20" t="s">
        <v>0</v>
      </c>
      <c r="B196" s="20"/>
      <c r="C196" s="44"/>
    </row>
    <row r="197" spans="1:14" s="18" customFormat="1">
      <c r="A197" s="20">
        <v>1</v>
      </c>
      <c r="B197" s="25" t="s">
        <v>4</v>
      </c>
      <c r="C197" s="30">
        <v>15</v>
      </c>
      <c r="D197" s="25" t="s">
        <v>1105</v>
      </c>
      <c r="L197" s="25"/>
      <c r="M197" s="29"/>
      <c r="N197" s="25"/>
    </row>
    <row r="198" spans="1:14" s="18" customFormat="1">
      <c r="A198" s="20">
        <v>2</v>
      </c>
      <c r="B198" s="25" t="s">
        <v>347</v>
      </c>
      <c r="C198" s="30">
        <v>71</v>
      </c>
      <c r="D198" s="25" t="s">
        <v>1105</v>
      </c>
      <c r="L198" s="25"/>
      <c r="M198" s="29"/>
      <c r="N198" s="25"/>
    </row>
    <row r="199" spans="1:14" s="18" customFormat="1">
      <c r="A199" s="20">
        <v>3</v>
      </c>
      <c r="B199" s="25" t="s">
        <v>161</v>
      </c>
      <c r="C199" s="30">
        <v>72</v>
      </c>
      <c r="D199" s="25" t="s">
        <v>1105</v>
      </c>
      <c r="L199" s="25"/>
      <c r="M199" s="29"/>
      <c r="N199" s="25"/>
    </row>
    <row r="200" spans="1:14" s="18" customFormat="1">
      <c r="A200" s="20">
        <v>4</v>
      </c>
      <c r="B200" s="25" t="s">
        <v>1097</v>
      </c>
      <c r="C200" s="30">
        <v>245</v>
      </c>
      <c r="D200" s="25" t="s">
        <v>1105</v>
      </c>
      <c r="L200" s="25"/>
      <c r="M200" s="29"/>
      <c r="N200" s="25"/>
    </row>
    <row r="201" spans="1:14" s="18" customFormat="1">
      <c r="A201" s="20">
        <v>5</v>
      </c>
      <c r="B201" s="25" t="s">
        <v>247</v>
      </c>
      <c r="C201" s="30">
        <v>85</v>
      </c>
      <c r="D201" s="25" t="s">
        <v>1106</v>
      </c>
      <c r="L201" s="25"/>
      <c r="M201" s="29"/>
      <c r="N201" s="25"/>
    </row>
    <row r="202" spans="1:14" s="18" customFormat="1">
      <c r="A202" s="20">
        <v>6</v>
      </c>
      <c r="B202" s="25" t="s">
        <v>340</v>
      </c>
      <c r="C202" s="30">
        <v>116</v>
      </c>
      <c r="D202" s="25" t="s">
        <v>1106</v>
      </c>
      <c r="L202" s="25"/>
      <c r="M202" s="29"/>
      <c r="N202" s="25"/>
    </row>
    <row r="203" spans="1:14" s="18" customFormat="1">
      <c r="A203" s="20">
        <v>7</v>
      </c>
      <c r="B203" s="25" t="s">
        <v>421</v>
      </c>
      <c r="C203" s="30">
        <v>120</v>
      </c>
      <c r="D203" s="25" t="s">
        <v>1106</v>
      </c>
      <c r="L203" s="25"/>
      <c r="M203" s="29"/>
      <c r="N203" s="25"/>
    </row>
    <row r="204" spans="1:14" s="18" customFormat="1">
      <c r="A204" s="20">
        <v>8</v>
      </c>
      <c r="B204" s="25" t="s">
        <v>1098</v>
      </c>
      <c r="C204" s="30">
        <v>230</v>
      </c>
      <c r="D204" s="25" t="s">
        <v>1106</v>
      </c>
      <c r="L204" s="25"/>
      <c r="M204" s="29"/>
      <c r="N204" s="25"/>
    </row>
    <row r="205" spans="1:14" s="18" customFormat="1">
      <c r="A205" s="20">
        <v>9</v>
      </c>
      <c r="B205" s="25" t="s">
        <v>749</v>
      </c>
      <c r="C205" s="30">
        <v>331</v>
      </c>
      <c r="D205" s="25" t="s">
        <v>1106</v>
      </c>
      <c r="L205" s="25"/>
      <c r="M205" s="29"/>
      <c r="N205" s="25"/>
    </row>
    <row r="206" spans="1:14" s="18" customFormat="1">
      <c r="A206" s="20">
        <v>10</v>
      </c>
      <c r="B206" s="25" t="s">
        <v>448</v>
      </c>
      <c r="C206" s="30">
        <v>411</v>
      </c>
      <c r="D206" s="25" t="s">
        <v>1106</v>
      </c>
      <c r="L206" s="25"/>
      <c r="M206" s="29"/>
      <c r="N206" s="25"/>
    </row>
    <row r="207" spans="1:14" s="18" customFormat="1">
      <c r="A207" s="20">
        <v>11</v>
      </c>
      <c r="B207" s="25" t="s">
        <v>327</v>
      </c>
      <c r="C207" s="30">
        <v>537</v>
      </c>
      <c r="D207" s="25" t="s">
        <v>1106</v>
      </c>
      <c r="L207" s="25"/>
      <c r="M207" s="29"/>
      <c r="N207" s="25"/>
    </row>
    <row r="208" spans="1:14" s="18" customFormat="1">
      <c r="A208" s="20"/>
      <c r="B208" s="20" t="s">
        <v>475</v>
      </c>
      <c r="C208" s="30"/>
      <c r="D208" s="25"/>
      <c r="L208" s="25"/>
      <c r="M208" s="29"/>
      <c r="N208" s="25"/>
    </row>
    <row r="209" spans="1:14" s="18" customFormat="1">
      <c r="A209" s="20" t="s">
        <v>27</v>
      </c>
      <c r="B209" s="20"/>
      <c r="C209" s="44"/>
      <c r="L209" s="25"/>
      <c r="M209" s="29"/>
      <c r="N209" s="25"/>
    </row>
    <row r="210" spans="1:14" s="18" customFormat="1">
      <c r="A210" s="20">
        <v>1</v>
      </c>
      <c r="B210" s="25" t="s">
        <v>20</v>
      </c>
      <c r="C210" s="30">
        <v>148</v>
      </c>
      <c r="D210" s="25" t="s">
        <v>1105</v>
      </c>
      <c r="L210" s="25"/>
      <c r="M210" s="29"/>
      <c r="N210" s="25"/>
    </row>
    <row r="211" spans="1:14">
      <c r="A211" s="20">
        <v>2</v>
      </c>
      <c r="B211" s="25" t="s">
        <v>1094</v>
      </c>
      <c r="C211" s="30">
        <v>224</v>
      </c>
      <c r="D211" s="25" t="s">
        <v>1106</v>
      </c>
      <c r="E211" s="18"/>
      <c r="F211" s="18"/>
    </row>
    <row r="212" spans="1:14">
      <c r="A212" s="20"/>
      <c r="B212" s="20" t="s">
        <v>475</v>
      </c>
      <c r="C212" s="44"/>
      <c r="D212" s="18"/>
      <c r="E212" s="18"/>
    </row>
    <row r="213" spans="1:14">
      <c r="A213" s="20" t="s">
        <v>783</v>
      </c>
      <c r="B213" s="20"/>
      <c r="C213" s="44"/>
      <c r="E213" s="2"/>
      <c r="F213" t="s">
        <v>260</v>
      </c>
    </row>
    <row r="214" spans="1:14">
      <c r="A214" s="20" t="s">
        <v>31</v>
      </c>
      <c r="B214" s="20"/>
      <c r="C214" s="44"/>
      <c r="D214" s="4" t="s">
        <v>184</v>
      </c>
      <c r="E214" s="2">
        <f>SUM(C215:C224)/10</f>
        <v>149.1</v>
      </c>
    </row>
    <row r="215" spans="1:14" s="18" customFormat="1">
      <c r="A215" s="20">
        <v>1</v>
      </c>
      <c r="B215" s="20" t="s">
        <v>4</v>
      </c>
      <c r="C215" s="44">
        <v>19</v>
      </c>
      <c r="D215" s="18" t="s">
        <v>983</v>
      </c>
      <c r="E215" s="2"/>
    </row>
    <row r="216" spans="1:14" s="18" customFormat="1">
      <c r="A216" s="20">
        <v>2</v>
      </c>
      <c r="B216" s="18" t="s">
        <v>347</v>
      </c>
      <c r="C216" s="19">
        <v>25</v>
      </c>
      <c r="D216" s="62" t="s">
        <v>1184</v>
      </c>
      <c r="E216" s="2"/>
    </row>
    <row r="217" spans="1:14" s="18" customFormat="1">
      <c r="A217" s="20">
        <v>3</v>
      </c>
      <c r="B217" s="18" t="s">
        <v>161</v>
      </c>
      <c r="C217" s="19">
        <v>26</v>
      </c>
      <c r="D217" s="62" t="s">
        <v>1184</v>
      </c>
      <c r="E217" s="2"/>
    </row>
    <row r="218" spans="1:14" s="18" customFormat="1">
      <c r="A218" s="20">
        <v>4</v>
      </c>
      <c r="B218" s="20" t="s">
        <v>230</v>
      </c>
      <c r="C218" s="44">
        <v>62</v>
      </c>
      <c r="D218" s="18" t="s">
        <v>1066</v>
      </c>
      <c r="E218" s="2"/>
    </row>
    <row r="219" spans="1:14">
      <c r="A219" s="20">
        <v>5</v>
      </c>
      <c r="B219" s="20" t="s">
        <v>1024</v>
      </c>
      <c r="C219" s="44">
        <v>65</v>
      </c>
      <c r="D219" s="18" t="s">
        <v>1021</v>
      </c>
      <c r="E219" s="2"/>
      <c r="F219" s="18"/>
    </row>
    <row r="220" spans="1:14" s="18" customFormat="1">
      <c r="A220" s="20">
        <v>6</v>
      </c>
      <c r="B220" s="20" t="s">
        <v>811</v>
      </c>
      <c r="C220" s="44">
        <v>77</v>
      </c>
      <c r="D220" s="18" t="s">
        <v>823</v>
      </c>
      <c r="E220" s="2"/>
    </row>
    <row r="221" spans="1:14">
      <c r="A221" s="20">
        <v>7</v>
      </c>
      <c r="B221" t="s">
        <v>33</v>
      </c>
      <c r="C221" s="19">
        <v>122</v>
      </c>
      <c r="D221" s="18" t="s">
        <v>1021</v>
      </c>
      <c r="E221" s="2"/>
      <c r="F221" s="18"/>
    </row>
    <row r="222" spans="1:14">
      <c r="A222" s="20">
        <v>8</v>
      </c>
      <c r="B222" s="20" t="s">
        <v>340</v>
      </c>
      <c r="C222" s="44">
        <v>175</v>
      </c>
      <c r="D222" s="18" t="s">
        <v>823</v>
      </c>
      <c r="E222" s="2"/>
      <c r="F222" s="18"/>
    </row>
    <row r="223" spans="1:14">
      <c r="A223" s="20">
        <v>9</v>
      </c>
      <c r="B223" s="20" t="s">
        <v>812</v>
      </c>
      <c r="C223" s="44">
        <v>184</v>
      </c>
      <c r="D223" s="18" t="s">
        <v>823</v>
      </c>
      <c r="E223" s="2"/>
      <c r="F223" s="18"/>
    </row>
    <row r="224" spans="1:14">
      <c r="A224" s="20">
        <v>10</v>
      </c>
      <c r="B224" s="20" t="s">
        <v>594</v>
      </c>
      <c r="C224" s="44">
        <v>736</v>
      </c>
      <c r="D224" s="18" t="s">
        <v>823</v>
      </c>
      <c r="E224" s="2"/>
    </row>
    <row r="225" spans="1:6">
      <c r="A225" s="20"/>
      <c r="B225" s="20" t="s">
        <v>475</v>
      </c>
      <c r="C225" s="44"/>
      <c r="E225" s="2"/>
      <c r="F225" t="s">
        <v>260</v>
      </c>
    </row>
    <row r="226" spans="1:6">
      <c r="A226" s="20" t="s">
        <v>18</v>
      </c>
      <c r="B226" s="20"/>
      <c r="C226" s="44"/>
      <c r="D226" s="4" t="s">
        <v>184</v>
      </c>
      <c r="E226" s="2">
        <v>260</v>
      </c>
    </row>
    <row r="227" spans="1:6">
      <c r="A227" s="20">
        <v>1</v>
      </c>
      <c r="B227" s="20" t="s">
        <v>20</v>
      </c>
      <c r="C227" s="44">
        <v>260</v>
      </c>
      <c r="D227" t="s">
        <v>784</v>
      </c>
      <c r="E227" s="2"/>
      <c r="F227" s="18"/>
    </row>
    <row r="228" spans="1:6">
      <c r="A228" s="20"/>
      <c r="B228" s="20" t="s">
        <v>475</v>
      </c>
      <c r="C228" s="44"/>
      <c r="D228" s="18"/>
      <c r="E228" s="18"/>
      <c r="F228" s="18"/>
    </row>
    <row r="229" spans="1:6">
      <c r="A229" s="20" t="s">
        <v>782</v>
      </c>
      <c r="B229" s="20"/>
      <c r="C229" s="44"/>
      <c r="D229" s="18"/>
      <c r="E229" s="18"/>
      <c r="F229" s="18" t="s">
        <v>260</v>
      </c>
    </row>
    <row r="230" spans="1:6">
      <c r="A230" s="20" t="s">
        <v>31</v>
      </c>
      <c r="B230" s="20"/>
      <c r="C230" s="44"/>
      <c r="D230" s="4" t="s">
        <v>184</v>
      </c>
      <c r="E230" s="2">
        <f>SUM(C231:C233)/3</f>
        <v>231</v>
      </c>
      <c r="F230" s="18"/>
    </row>
    <row r="231" spans="1:6" s="18" customFormat="1">
      <c r="A231" s="20">
        <v>1</v>
      </c>
      <c r="B231" s="20" t="s">
        <v>4</v>
      </c>
      <c r="C231" s="19">
        <v>73</v>
      </c>
      <c r="D231" t="s">
        <v>1359</v>
      </c>
      <c r="E231" s="2"/>
    </row>
    <row r="232" spans="1:6">
      <c r="A232" s="20">
        <v>2</v>
      </c>
      <c r="B232" s="18" t="s">
        <v>161</v>
      </c>
      <c r="C232" s="44">
        <v>225</v>
      </c>
      <c r="D232" s="18" t="s">
        <v>1359</v>
      </c>
      <c r="E232" s="2"/>
      <c r="F232" s="18"/>
    </row>
    <row r="233" spans="1:6">
      <c r="A233" s="20">
        <v>3</v>
      </c>
      <c r="B233" s="20" t="s">
        <v>1024</v>
      </c>
      <c r="C233" s="44">
        <v>395</v>
      </c>
      <c r="D233" s="18" t="s">
        <v>1021</v>
      </c>
      <c r="E233" s="2"/>
    </row>
    <row r="234" spans="1:6">
      <c r="A234" s="20"/>
      <c r="B234" s="20" t="s">
        <v>475</v>
      </c>
      <c r="C234" s="44"/>
      <c r="D234" s="18"/>
    </row>
    <row r="235" spans="1:6">
      <c r="A235" s="20"/>
      <c r="C235" s="44"/>
      <c r="E235" s="2"/>
    </row>
    <row r="236" spans="1:6" s="18" customFormat="1">
      <c r="A236" s="18" t="s">
        <v>1087</v>
      </c>
      <c r="C236" s="19"/>
      <c r="D236"/>
      <c r="E236"/>
    </row>
    <row r="237" spans="1:6" s="18" customFormat="1">
      <c r="A237" s="18">
        <v>1</v>
      </c>
      <c r="B237" s="20" t="s">
        <v>1024</v>
      </c>
      <c r="C237" s="66">
        <v>0.18263888888888891</v>
      </c>
      <c r="D237" s="63">
        <v>44044</v>
      </c>
    </row>
    <row r="238" spans="1:6">
      <c r="A238" s="18"/>
      <c r="B238" s="20" t="s">
        <v>475</v>
      </c>
      <c r="D238" s="18"/>
      <c r="E238" s="18"/>
    </row>
    <row r="239" spans="1:6">
      <c r="A239" t="s">
        <v>1081</v>
      </c>
    </row>
    <row r="240" spans="1:6">
      <c r="A240">
        <v>1</v>
      </c>
      <c r="B240" t="s">
        <v>4</v>
      </c>
      <c r="C240" s="66">
        <v>0.1875</v>
      </c>
      <c r="D240" t="s">
        <v>1082</v>
      </c>
    </row>
    <row r="241" spans="1:5">
      <c r="A241" s="20"/>
      <c r="B241" s="20" t="s">
        <v>475</v>
      </c>
    </row>
    <row r="242" spans="1:5">
      <c r="A242" s="20" t="s">
        <v>1060</v>
      </c>
      <c r="D242" s="20" t="s">
        <v>1203</v>
      </c>
    </row>
    <row r="243" spans="1:5" s="18" customFormat="1">
      <c r="A243" s="20">
        <v>1</v>
      </c>
      <c r="B243" t="s">
        <v>1061</v>
      </c>
      <c r="C243" s="66">
        <v>0.27777777777777779</v>
      </c>
      <c r="D243" s="62" t="s">
        <v>1084</v>
      </c>
      <c r="E243" t="s">
        <v>1088</v>
      </c>
    </row>
    <row r="244" spans="1:5" s="18" customFormat="1">
      <c r="A244" s="20">
        <v>2</v>
      </c>
      <c r="B244" s="20" t="s">
        <v>4</v>
      </c>
      <c r="C244" s="66">
        <v>0.3611111111111111</v>
      </c>
      <c r="D244" s="62" t="s">
        <v>1084</v>
      </c>
      <c r="E244" s="18" t="s">
        <v>1197</v>
      </c>
    </row>
    <row r="245" spans="1:5" s="18" customFormat="1">
      <c r="A245" s="20">
        <v>3</v>
      </c>
      <c r="B245" s="20" t="s">
        <v>1086</v>
      </c>
      <c r="C245" s="66">
        <v>0.37361111111111112</v>
      </c>
      <c r="D245" s="62" t="s">
        <v>1084</v>
      </c>
      <c r="E245" s="18" t="s">
        <v>1088</v>
      </c>
    </row>
    <row r="246" spans="1:5" s="18" customFormat="1">
      <c r="A246" s="20">
        <v>4</v>
      </c>
      <c r="B246" s="20" t="s">
        <v>1075</v>
      </c>
      <c r="C246" s="66">
        <v>0.54166666666666663</v>
      </c>
      <c r="D246" s="62" t="s">
        <v>1107</v>
      </c>
      <c r="E246" s="18" t="s">
        <v>1108</v>
      </c>
    </row>
    <row r="247" spans="1:5">
      <c r="A247" s="20">
        <v>5</v>
      </c>
      <c r="B247" s="20" t="s">
        <v>161</v>
      </c>
      <c r="C247" s="69" t="s">
        <v>1196</v>
      </c>
      <c r="D247" s="62" t="s">
        <v>1184</v>
      </c>
      <c r="E247" s="18" t="s">
        <v>1195</v>
      </c>
    </row>
    <row r="248" spans="1:5">
      <c r="A248" s="20">
        <v>6</v>
      </c>
      <c r="B248" t="s">
        <v>1024</v>
      </c>
      <c r="C248" s="19">
        <v>36</v>
      </c>
      <c r="D248" s="62" t="s">
        <v>1084</v>
      </c>
      <c r="E248" t="s">
        <v>847</v>
      </c>
    </row>
    <row r="249" spans="1:5">
      <c r="B249" s="20" t="s">
        <v>475</v>
      </c>
    </row>
    <row r="251" spans="1:5">
      <c r="B251" t="s">
        <v>1059</v>
      </c>
    </row>
    <row r="252" spans="1:5">
      <c r="A252" s="20">
        <v>1</v>
      </c>
      <c r="B252" t="s">
        <v>1114</v>
      </c>
      <c r="C252" s="66">
        <v>0.21527777777777779</v>
      </c>
      <c r="D252" s="63">
        <v>44075</v>
      </c>
    </row>
    <row r="253" spans="1:5">
      <c r="A253" s="20">
        <v>2</v>
      </c>
      <c r="B253" t="s">
        <v>1024</v>
      </c>
      <c r="C253" s="19" t="s">
        <v>1083</v>
      </c>
      <c r="D253" s="67" t="s">
        <v>1084</v>
      </c>
    </row>
    <row r="254" spans="1:5">
      <c r="A254" s="20"/>
      <c r="B254" s="20" t="s">
        <v>475</v>
      </c>
    </row>
    <row r="255" spans="1:5">
      <c r="A255" t="s">
        <v>1089</v>
      </c>
    </row>
    <row r="256" spans="1:5" s="18" customFormat="1">
      <c r="A256">
        <v>1</v>
      </c>
      <c r="B256"/>
      <c r="C256" s="19"/>
      <c r="D256"/>
      <c r="E256"/>
    </row>
    <row r="257" spans="1:5">
      <c r="A257" s="18"/>
      <c r="B257" s="20" t="s">
        <v>475</v>
      </c>
      <c r="D257" s="18"/>
      <c r="E257" s="18"/>
    </row>
    <row r="258" spans="1:5" s="18" customFormat="1">
      <c r="A258" t="s">
        <v>1062</v>
      </c>
      <c r="B258"/>
      <c r="C258" s="19"/>
      <c r="D258"/>
      <c r="E258"/>
    </row>
    <row r="259" spans="1:5" s="18" customFormat="1">
      <c r="B259" s="20" t="s">
        <v>1024</v>
      </c>
      <c r="C259" s="19"/>
      <c r="D259" s="20">
        <v>2020</v>
      </c>
    </row>
    <row r="260" spans="1:5" s="18" customFormat="1">
      <c r="B260" s="20" t="s">
        <v>4</v>
      </c>
      <c r="C260" s="19"/>
      <c r="D260" s="70">
        <v>44044</v>
      </c>
    </row>
    <row r="261" spans="1:5">
      <c r="A261" s="18"/>
      <c r="B261" s="20" t="s">
        <v>33</v>
      </c>
      <c r="D261" s="20" t="s">
        <v>1184</v>
      </c>
      <c r="E261" s="18"/>
    </row>
    <row r="262" spans="1:5">
      <c r="B262" s="20" t="s">
        <v>475</v>
      </c>
    </row>
    <row r="263" spans="1:5">
      <c r="A263" t="s">
        <v>1063</v>
      </c>
    </row>
    <row r="264" spans="1:5">
      <c r="B264" t="s">
        <v>4</v>
      </c>
      <c r="D264" s="63">
        <v>44044</v>
      </c>
    </row>
    <row r="265" spans="1:5">
      <c r="B265" s="20" t="s">
        <v>475</v>
      </c>
    </row>
    <row r="267" spans="1:5">
      <c r="A267" t="s">
        <v>1064</v>
      </c>
    </row>
    <row r="269" spans="1:5">
      <c r="B269" s="20" t="s">
        <v>475</v>
      </c>
    </row>
    <row r="271" spans="1:5">
      <c r="A271" t="s">
        <v>1204</v>
      </c>
    </row>
    <row r="272" spans="1:5">
      <c r="B272" t="s">
        <v>4</v>
      </c>
      <c r="D272" s="63">
        <v>44075</v>
      </c>
    </row>
    <row r="276" spans="1:5">
      <c r="A276" s="20"/>
      <c r="B276" t="s">
        <v>1360</v>
      </c>
    </row>
    <row r="277" spans="1:5">
      <c r="A277" s="20">
        <v>1</v>
      </c>
      <c r="B277" t="s">
        <v>4</v>
      </c>
      <c r="C277" s="19">
        <v>40</v>
      </c>
      <c r="D277" s="63">
        <v>44166</v>
      </c>
    </row>
    <row r="278" spans="1:5">
      <c r="A278" s="20">
        <v>2</v>
      </c>
      <c r="B278" t="s">
        <v>161</v>
      </c>
      <c r="C278" s="19">
        <v>56</v>
      </c>
      <c r="D278" s="63">
        <v>44136</v>
      </c>
    </row>
    <row r="280" spans="1:5" s="18" customFormat="1">
      <c r="A280" t="s">
        <v>1375</v>
      </c>
      <c r="B280"/>
      <c r="C280" s="19"/>
      <c r="D280"/>
      <c r="E280"/>
    </row>
    <row r="281" spans="1:5">
      <c r="A281" s="18" t="s">
        <v>0</v>
      </c>
      <c r="B281" s="18"/>
      <c r="D281" s="18"/>
      <c r="E281" s="18"/>
    </row>
    <row r="282" spans="1:5">
      <c r="A282" s="20">
        <v>1</v>
      </c>
      <c r="B282" t="s">
        <v>347</v>
      </c>
      <c r="C282" s="19">
        <v>15</v>
      </c>
      <c r="D282" s="20" t="s">
        <v>1374</v>
      </c>
    </row>
    <row r="283" spans="1:5">
      <c r="A283" s="20">
        <v>2</v>
      </c>
      <c r="B283" t="s">
        <v>33</v>
      </c>
      <c r="C283" s="19">
        <v>44</v>
      </c>
      <c r="D283" s="20" t="s">
        <v>1374</v>
      </c>
    </row>
    <row r="284" spans="1:5">
      <c r="A284" s="20">
        <v>3</v>
      </c>
      <c r="B284" t="s">
        <v>286</v>
      </c>
      <c r="C284" s="19">
        <v>375</v>
      </c>
      <c r="D284" s="20" t="s">
        <v>1374</v>
      </c>
    </row>
    <row r="285" spans="1:5">
      <c r="B285" s="20" t="s">
        <v>475</v>
      </c>
    </row>
    <row r="286" spans="1:5">
      <c r="A286" t="s">
        <v>27</v>
      </c>
    </row>
    <row r="287" spans="1:5">
      <c r="A287" s="20">
        <v>1</v>
      </c>
      <c r="B287" t="s">
        <v>1373</v>
      </c>
      <c r="C287" s="19">
        <v>63</v>
      </c>
      <c r="D287" s="20" t="s">
        <v>1374</v>
      </c>
    </row>
    <row r="289" spans="1:8" s="18" customFormat="1">
      <c r="A289" s="74" t="s">
        <v>1593</v>
      </c>
      <c r="C289" s="19"/>
    </row>
    <row r="290" spans="1:8" s="18" customFormat="1">
      <c r="A290" s="18" t="s">
        <v>0</v>
      </c>
      <c r="C290" s="19"/>
    </row>
    <row r="291" spans="1:8" s="18" customFormat="1">
      <c r="A291" s="20">
        <v>1</v>
      </c>
      <c r="B291" t="s">
        <v>627</v>
      </c>
      <c r="C291" s="19">
        <v>20</v>
      </c>
      <c r="D291" s="18" t="s">
        <v>1592</v>
      </c>
    </row>
    <row r="292" spans="1:8" s="18" customFormat="1">
      <c r="A292" s="20">
        <v>2</v>
      </c>
      <c r="B292" s="18" t="s">
        <v>161</v>
      </c>
      <c r="C292" s="19">
        <v>22</v>
      </c>
      <c r="D292" s="18" t="s">
        <v>1610</v>
      </c>
    </row>
    <row r="293" spans="1:8" s="18" customFormat="1">
      <c r="A293" s="20">
        <v>3</v>
      </c>
      <c r="B293" t="s">
        <v>347</v>
      </c>
      <c r="C293" s="19">
        <v>23</v>
      </c>
      <c r="D293" s="18" t="s">
        <v>1610</v>
      </c>
    </row>
    <row r="294" spans="1:8" s="18" customFormat="1">
      <c r="A294" s="20">
        <v>4</v>
      </c>
      <c r="B294" t="s">
        <v>1095</v>
      </c>
      <c r="C294" s="19">
        <v>35</v>
      </c>
      <c r="D294" s="18" t="s">
        <v>1592</v>
      </c>
    </row>
    <row r="295" spans="1:8" s="18" customFormat="1">
      <c r="A295" s="20">
        <v>5</v>
      </c>
      <c r="B295" t="s">
        <v>448</v>
      </c>
      <c r="C295" s="19">
        <v>48</v>
      </c>
      <c r="D295" s="18" t="s">
        <v>1592</v>
      </c>
    </row>
    <row r="296" spans="1:8" s="18" customFormat="1">
      <c r="A296" s="20">
        <v>6</v>
      </c>
      <c r="B296" t="s">
        <v>147</v>
      </c>
      <c r="C296" s="19">
        <v>54</v>
      </c>
      <c r="D296" s="18" t="s">
        <v>1610</v>
      </c>
    </row>
    <row r="297" spans="1:8" s="18" customFormat="1">
      <c r="A297" s="20">
        <v>7</v>
      </c>
      <c r="B297" t="s">
        <v>953</v>
      </c>
      <c r="C297" s="19">
        <v>67</v>
      </c>
      <c r="D297" s="18" t="s">
        <v>1592</v>
      </c>
    </row>
    <row r="298" spans="1:8" s="18" customFormat="1">
      <c r="A298" s="20">
        <v>8</v>
      </c>
      <c r="B298" t="s">
        <v>1589</v>
      </c>
      <c r="C298" s="19">
        <v>73</v>
      </c>
      <c r="D298" s="18" t="s">
        <v>1592</v>
      </c>
    </row>
    <row r="299" spans="1:8" s="18" customFormat="1">
      <c r="A299" s="20">
        <v>9</v>
      </c>
      <c r="B299" s="18" t="s">
        <v>285</v>
      </c>
      <c r="C299" s="19">
        <v>77</v>
      </c>
      <c r="D299" s="18" t="s">
        <v>1592</v>
      </c>
      <c r="G299"/>
      <c r="H299"/>
    </row>
    <row r="300" spans="1:8" s="18" customFormat="1">
      <c r="A300" s="20">
        <v>9</v>
      </c>
      <c r="B300" s="18" t="s">
        <v>1581</v>
      </c>
      <c r="C300" s="19">
        <v>77</v>
      </c>
      <c r="D300" s="18" t="s">
        <v>1610</v>
      </c>
    </row>
    <row r="301" spans="1:8" s="18" customFormat="1">
      <c r="A301" s="20">
        <v>11</v>
      </c>
      <c r="B301" s="18" t="s">
        <v>33</v>
      </c>
      <c r="C301" s="19">
        <v>79</v>
      </c>
      <c r="D301" s="18" t="s">
        <v>1592</v>
      </c>
    </row>
    <row r="302" spans="1:8" s="18" customFormat="1">
      <c r="A302" s="20">
        <v>12</v>
      </c>
      <c r="B302" t="s">
        <v>327</v>
      </c>
      <c r="C302" s="19">
        <v>82</v>
      </c>
      <c r="D302" s="18" t="s">
        <v>1592</v>
      </c>
    </row>
    <row r="303" spans="1:8" s="18" customFormat="1">
      <c r="A303" s="20">
        <v>13</v>
      </c>
      <c r="B303" s="18" t="s">
        <v>998</v>
      </c>
      <c r="C303" s="19">
        <v>83</v>
      </c>
      <c r="D303" s="18" t="s">
        <v>1610</v>
      </c>
    </row>
    <row r="304" spans="1:8" s="18" customFormat="1">
      <c r="A304" s="20">
        <v>14</v>
      </c>
      <c r="B304" s="18" t="s">
        <v>286</v>
      </c>
      <c r="C304" s="19">
        <v>91</v>
      </c>
      <c r="D304" s="18" t="s">
        <v>1610</v>
      </c>
    </row>
    <row r="305" spans="1:4" s="18" customFormat="1">
      <c r="A305" s="20">
        <v>15</v>
      </c>
      <c r="B305" t="s">
        <v>1591</v>
      </c>
      <c r="C305" s="19">
        <v>223</v>
      </c>
      <c r="D305" s="18" t="s">
        <v>1592</v>
      </c>
    </row>
    <row r="306" spans="1:4" s="18" customFormat="1">
      <c r="A306" s="20"/>
      <c r="B306" s="20" t="s">
        <v>475</v>
      </c>
      <c r="C306" s="19"/>
    </row>
    <row r="307" spans="1:4" s="18" customFormat="1">
      <c r="A307" s="20" t="s">
        <v>27</v>
      </c>
      <c r="C307" s="19"/>
    </row>
    <row r="308" spans="1:4" s="18" customFormat="1">
      <c r="A308" s="20">
        <v>1</v>
      </c>
      <c r="B308" s="18" t="s">
        <v>1094</v>
      </c>
      <c r="C308" s="19">
        <v>34</v>
      </c>
      <c r="D308" s="18" t="s">
        <v>1610</v>
      </c>
    </row>
    <row r="309" spans="1:4" s="18" customFormat="1">
      <c r="A309" s="20">
        <v>2</v>
      </c>
      <c r="B309" s="18" t="s">
        <v>193</v>
      </c>
      <c r="C309" s="19">
        <v>82</v>
      </c>
      <c r="D309" s="18" t="s">
        <v>1610</v>
      </c>
    </row>
    <row r="310" spans="1:4" s="18" customFormat="1">
      <c r="A310" s="20">
        <v>3</v>
      </c>
      <c r="B310" s="18" t="s">
        <v>1373</v>
      </c>
      <c r="C310" s="19">
        <v>153</v>
      </c>
      <c r="D310" s="18" t="s">
        <v>1610</v>
      </c>
    </row>
    <row r="311" spans="1:4" s="18" customFormat="1">
      <c r="B311" s="20" t="s">
        <v>475</v>
      </c>
      <c r="C311" s="19"/>
    </row>
    <row r="312" spans="1:4" s="18" customFormat="1">
      <c r="C312" s="19"/>
    </row>
    <row r="313" spans="1:4" s="18" customFormat="1">
      <c r="C313" s="19"/>
    </row>
    <row r="317" spans="1:4">
      <c r="A317" s="74" t="s">
        <v>1413</v>
      </c>
      <c r="B317" s="74"/>
    </row>
    <row r="318" spans="1:4">
      <c r="A318" s="74" t="s">
        <v>1396</v>
      </c>
      <c r="B318" s="74"/>
    </row>
    <row r="321" spans="1:5">
      <c r="A321" t="s">
        <v>1397</v>
      </c>
    </row>
    <row r="322" spans="1:5">
      <c r="A322" t="s">
        <v>1398</v>
      </c>
      <c r="E322" s="18" t="s">
        <v>1413</v>
      </c>
    </row>
    <row r="323" spans="1:5">
      <c r="A323" t="s">
        <v>1399</v>
      </c>
      <c r="E323" s="18" t="s">
        <v>1413</v>
      </c>
    </row>
    <row r="325" spans="1:5">
      <c r="A325" t="s">
        <v>1400</v>
      </c>
    </row>
    <row r="326" spans="1:5">
      <c r="A326" t="s">
        <v>1401</v>
      </c>
      <c r="E326" s="18" t="s">
        <v>1413</v>
      </c>
    </row>
    <row r="328" spans="1:5">
      <c r="A328" t="s">
        <v>1402</v>
      </c>
    </row>
    <row r="329" spans="1:5">
      <c r="A329" t="s">
        <v>1403</v>
      </c>
      <c r="E329" s="18" t="s">
        <v>1413</v>
      </c>
    </row>
    <row r="330" spans="1:5">
      <c r="A330" t="s">
        <v>1404</v>
      </c>
      <c r="E330" s="18" t="s">
        <v>1413</v>
      </c>
    </row>
    <row r="331" spans="1:5">
      <c r="A331" t="s">
        <v>1405</v>
      </c>
      <c r="E331" s="18" t="s">
        <v>1413</v>
      </c>
    </row>
    <row r="333" spans="1:5">
      <c r="A333" t="s">
        <v>1406</v>
      </c>
    </row>
    <row r="334" spans="1:5">
      <c r="A334" t="s">
        <v>1407</v>
      </c>
      <c r="E334" s="18" t="s">
        <v>1413</v>
      </c>
    </row>
    <row r="335" spans="1:5">
      <c r="A335" t="s">
        <v>1408</v>
      </c>
      <c r="E335" s="18" t="s">
        <v>1413</v>
      </c>
    </row>
    <row r="336" spans="1:5">
      <c r="A336" t="s">
        <v>1409</v>
      </c>
      <c r="E336" s="18" t="s">
        <v>1413</v>
      </c>
    </row>
    <row r="338" spans="1:5">
      <c r="A338" t="s">
        <v>1410</v>
      </c>
    </row>
    <row r="339" spans="1:5">
      <c r="A339" t="s">
        <v>1411</v>
      </c>
      <c r="E339" s="18" t="s">
        <v>1413</v>
      </c>
    </row>
    <row r="340" spans="1:5">
      <c r="A340" t="s">
        <v>1412</v>
      </c>
      <c r="E340" s="18" t="s">
        <v>1413</v>
      </c>
    </row>
    <row r="345" spans="1:5">
      <c r="A345" t="s">
        <v>1414</v>
      </c>
    </row>
    <row r="346" spans="1:5">
      <c r="A346" t="s">
        <v>1415</v>
      </c>
    </row>
    <row r="349" spans="1:5">
      <c r="A349" t="s">
        <v>1416</v>
      </c>
    </row>
    <row r="350" spans="1:5">
      <c r="A350" t="s">
        <v>1417</v>
      </c>
    </row>
    <row r="353" spans="1:1">
      <c r="A353" t="s">
        <v>1418</v>
      </c>
    </row>
    <row r="354" spans="1:1">
      <c r="A354" t="s">
        <v>1419</v>
      </c>
    </row>
    <row r="357" spans="1:1">
      <c r="A357" t="s">
        <v>1420</v>
      </c>
    </row>
    <row r="358" spans="1:1">
      <c r="A358" t="s">
        <v>1421</v>
      </c>
    </row>
    <row r="361" spans="1:1">
      <c r="A361" t="s">
        <v>1422</v>
      </c>
    </row>
    <row r="362" spans="1:1">
      <c r="A362" t="s">
        <v>1423</v>
      </c>
    </row>
    <row r="363" spans="1:1">
      <c r="A363" t="s">
        <v>1424</v>
      </c>
    </row>
  </sheetData>
  <sortState ref="B291:D302">
    <sortCondition ref="C291:C302"/>
  </sortState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4"/>
  <sheetViews>
    <sheetView topLeftCell="A135" workbookViewId="0">
      <selection activeCell="F148" sqref="A92:F148"/>
    </sheetView>
  </sheetViews>
  <sheetFormatPr baseColWidth="10" defaultRowHeight="15"/>
  <cols>
    <col min="1" max="1" width="4.28515625" customWidth="1"/>
    <col min="2" max="2" width="32.85546875" customWidth="1"/>
    <col min="4" max="4" width="29.140625" customWidth="1"/>
  </cols>
  <sheetData>
    <row r="1" spans="1:6">
      <c r="A1" s="20"/>
      <c r="B1" s="42" t="s">
        <v>793</v>
      </c>
      <c r="C1" s="44"/>
      <c r="D1" s="18"/>
      <c r="E1" s="2"/>
      <c r="F1" s="18"/>
    </row>
    <row r="2" spans="1:6">
      <c r="A2" s="20" t="s">
        <v>1022</v>
      </c>
      <c r="B2" s="20"/>
      <c r="C2" s="44"/>
      <c r="D2" s="18"/>
      <c r="E2" s="2"/>
      <c r="F2" s="18"/>
    </row>
    <row r="3" spans="1:6" s="18" customFormat="1">
      <c r="A3" s="20" t="s">
        <v>0</v>
      </c>
      <c r="B3" s="20"/>
      <c r="C3" s="44"/>
      <c r="D3" s="20" t="s">
        <v>150</v>
      </c>
      <c r="E3" s="3">
        <f>SUM(C4:C10)/7</f>
        <v>17.8</v>
      </c>
      <c r="F3" s="18" t="s">
        <v>151</v>
      </c>
    </row>
    <row r="4" spans="1:6" s="18" customFormat="1">
      <c r="A4" s="20">
        <v>1</v>
      </c>
      <c r="B4" s="18" t="s">
        <v>213</v>
      </c>
      <c r="C4" s="19">
        <v>21.4</v>
      </c>
      <c r="D4" s="18" t="s">
        <v>1021</v>
      </c>
      <c r="E4" s="2"/>
    </row>
    <row r="5" spans="1:6" s="18" customFormat="1">
      <c r="A5" s="20">
        <v>2</v>
      </c>
      <c r="B5" s="18" t="s">
        <v>33</v>
      </c>
      <c r="C5" s="19">
        <v>18.899999999999999</v>
      </c>
      <c r="D5" s="18" t="s">
        <v>1021</v>
      </c>
      <c r="E5" s="2"/>
    </row>
    <row r="6" spans="1:6" s="18" customFormat="1">
      <c r="A6" s="20">
        <v>2</v>
      </c>
      <c r="B6" s="18" t="s">
        <v>1020</v>
      </c>
      <c r="C6" s="19">
        <v>18.899999999999999</v>
      </c>
      <c r="D6" s="18" t="s">
        <v>1021</v>
      </c>
      <c r="E6" s="2"/>
    </row>
    <row r="7" spans="1:6" s="18" customFormat="1">
      <c r="A7" s="20">
        <v>2</v>
      </c>
      <c r="B7" s="18" t="s">
        <v>4</v>
      </c>
      <c r="C7" s="19">
        <v>18.899999999999999</v>
      </c>
      <c r="D7" s="18" t="s">
        <v>1021</v>
      </c>
      <c r="E7" s="2"/>
    </row>
    <row r="8" spans="1:6" s="18" customFormat="1">
      <c r="A8" s="20">
        <v>2</v>
      </c>
      <c r="B8" s="18" t="s">
        <v>998</v>
      </c>
      <c r="C8" s="19">
        <v>18.899999999999999</v>
      </c>
      <c r="D8" s="18" t="s">
        <v>1021</v>
      </c>
      <c r="E8" s="2"/>
    </row>
    <row r="9" spans="1:6" s="18" customFormat="1">
      <c r="A9" s="20">
        <v>6</v>
      </c>
      <c r="B9" s="18" t="s">
        <v>1019</v>
      </c>
      <c r="C9" s="19">
        <v>13.8</v>
      </c>
      <c r="D9" s="18" t="s">
        <v>1021</v>
      </c>
      <c r="E9" s="2"/>
    </row>
    <row r="10" spans="1:6" s="18" customFormat="1">
      <c r="A10" s="20">
        <v>6</v>
      </c>
      <c r="B10" s="18" t="s">
        <v>347</v>
      </c>
      <c r="C10" s="19">
        <v>13.8</v>
      </c>
      <c r="D10" s="18" t="s">
        <v>1021</v>
      </c>
      <c r="E10" s="2"/>
    </row>
    <row r="11" spans="1:6" s="18" customFormat="1">
      <c r="A11" s="20"/>
      <c r="B11" s="20" t="s">
        <v>475</v>
      </c>
      <c r="C11" s="44"/>
      <c r="E11" s="2"/>
    </row>
    <row r="12" spans="1:6" s="18" customFormat="1">
      <c r="A12" s="20" t="s">
        <v>18</v>
      </c>
      <c r="B12" s="20"/>
      <c r="C12" s="44"/>
      <c r="D12" s="20" t="s">
        <v>150</v>
      </c>
      <c r="E12" s="3">
        <f>SUM(C13:C14)/2</f>
        <v>10.050000000000001</v>
      </c>
      <c r="F12" s="18" t="s">
        <v>151</v>
      </c>
    </row>
    <row r="13" spans="1:6" s="18" customFormat="1">
      <c r="A13" s="20">
        <v>1</v>
      </c>
      <c r="B13" s="18" t="s">
        <v>20</v>
      </c>
      <c r="C13" s="19">
        <v>13.8</v>
      </c>
      <c r="D13" s="18" t="s">
        <v>1021</v>
      </c>
      <c r="E13" s="2"/>
    </row>
    <row r="14" spans="1:6" s="18" customFormat="1">
      <c r="A14" s="20">
        <v>2</v>
      </c>
      <c r="B14" s="18" t="s">
        <v>1018</v>
      </c>
      <c r="C14" s="19">
        <v>6.3</v>
      </c>
      <c r="D14" s="18" t="s">
        <v>1021</v>
      </c>
      <c r="E14" s="2"/>
    </row>
    <row r="15" spans="1:6">
      <c r="A15" s="20"/>
      <c r="B15" s="20" t="s">
        <v>475</v>
      </c>
      <c r="C15" s="44"/>
      <c r="D15" s="18"/>
      <c r="E15" s="2"/>
      <c r="F15" s="18"/>
    </row>
    <row r="16" spans="1:6" s="18" customFormat="1">
      <c r="A16" s="20" t="s">
        <v>1026</v>
      </c>
      <c r="B16" s="20"/>
      <c r="C16" s="44"/>
      <c r="E16" s="2"/>
    </row>
    <row r="17" spans="1:6" s="18" customFormat="1">
      <c r="A17" s="20" t="s">
        <v>0</v>
      </c>
      <c r="B17" s="20"/>
      <c r="C17" s="44"/>
      <c r="D17" s="20" t="s">
        <v>150</v>
      </c>
      <c r="E17" s="3">
        <f>SUM(C18:C24)/7</f>
        <v>69.714285714285708</v>
      </c>
      <c r="F17" s="18" t="s">
        <v>576</v>
      </c>
    </row>
    <row r="18" spans="1:6" s="18" customFormat="1">
      <c r="A18" s="20">
        <v>1</v>
      </c>
      <c r="B18" s="20" t="s">
        <v>4</v>
      </c>
      <c r="C18" s="44">
        <v>100</v>
      </c>
      <c r="D18" s="18" t="s">
        <v>1021</v>
      </c>
      <c r="E18" s="2"/>
    </row>
    <row r="19" spans="1:6" s="18" customFormat="1">
      <c r="A19" s="20">
        <v>2</v>
      </c>
      <c r="B19" s="20" t="s">
        <v>33</v>
      </c>
      <c r="C19" s="44">
        <v>84</v>
      </c>
      <c r="D19" s="18" t="s">
        <v>1021</v>
      </c>
      <c r="E19" s="2"/>
    </row>
    <row r="20" spans="1:6" s="18" customFormat="1">
      <c r="A20" s="20">
        <v>3</v>
      </c>
      <c r="B20" s="20" t="s">
        <v>1019</v>
      </c>
      <c r="C20" s="44">
        <v>77</v>
      </c>
      <c r="D20" s="18" t="s">
        <v>1021</v>
      </c>
      <c r="E20" s="2"/>
    </row>
    <row r="21" spans="1:6" s="18" customFormat="1">
      <c r="A21" s="20">
        <v>4</v>
      </c>
      <c r="B21" s="20" t="s">
        <v>1020</v>
      </c>
      <c r="C21" s="44">
        <v>66</v>
      </c>
      <c r="D21" s="18" t="s">
        <v>1021</v>
      </c>
      <c r="E21" s="2"/>
    </row>
    <row r="22" spans="1:6" s="18" customFormat="1">
      <c r="A22" s="20">
        <v>5</v>
      </c>
      <c r="B22" s="20" t="s">
        <v>998</v>
      </c>
      <c r="C22" s="44">
        <v>62</v>
      </c>
      <c r="D22" s="18" t="s">
        <v>1021</v>
      </c>
      <c r="E22" s="2"/>
    </row>
    <row r="23" spans="1:6" s="18" customFormat="1">
      <c r="A23" s="20">
        <v>6</v>
      </c>
      <c r="B23" s="20" t="s">
        <v>213</v>
      </c>
      <c r="C23" s="44">
        <v>61</v>
      </c>
      <c r="D23" s="18" t="s">
        <v>1021</v>
      </c>
      <c r="E23" s="2"/>
    </row>
    <row r="24" spans="1:6" s="18" customFormat="1">
      <c r="A24" s="20">
        <v>7</v>
      </c>
      <c r="B24" s="20" t="s">
        <v>347</v>
      </c>
      <c r="C24" s="44">
        <v>38</v>
      </c>
      <c r="D24" s="18" t="s">
        <v>1021</v>
      </c>
      <c r="E24" s="2"/>
    </row>
    <row r="25" spans="1:6" s="18" customFormat="1">
      <c r="A25" s="20"/>
      <c r="B25" s="20" t="s">
        <v>475</v>
      </c>
      <c r="E25" s="2"/>
    </row>
    <row r="26" spans="1:6" s="18" customFormat="1">
      <c r="A26" s="20" t="s">
        <v>27</v>
      </c>
      <c r="D26" s="20" t="s">
        <v>150</v>
      </c>
      <c r="E26" s="3">
        <f>SUM(C27:C28)/2</f>
        <v>23.5</v>
      </c>
      <c r="F26" s="18" t="s">
        <v>576</v>
      </c>
    </row>
    <row r="27" spans="1:6" s="18" customFormat="1">
      <c r="A27" s="20">
        <v>8</v>
      </c>
      <c r="B27" s="20" t="s">
        <v>20</v>
      </c>
      <c r="C27" s="44">
        <v>44</v>
      </c>
      <c r="D27" s="18" t="s">
        <v>1021</v>
      </c>
      <c r="E27" s="2"/>
    </row>
    <row r="28" spans="1:6" s="18" customFormat="1">
      <c r="A28" s="20">
        <v>9</v>
      </c>
      <c r="B28" s="20" t="s">
        <v>1018</v>
      </c>
      <c r="C28" s="44">
        <v>3</v>
      </c>
      <c r="D28" s="18" t="s">
        <v>1021</v>
      </c>
      <c r="E28" s="2"/>
    </row>
    <row r="29" spans="1:6" s="18" customFormat="1">
      <c r="A29" s="20"/>
      <c r="B29" s="20" t="s">
        <v>475</v>
      </c>
      <c r="C29" s="44"/>
      <c r="E29" s="2"/>
    </row>
    <row r="30" spans="1:6">
      <c r="A30" s="20" t="s">
        <v>30</v>
      </c>
      <c r="B30" s="20"/>
      <c r="C30" s="44"/>
      <c r="E30" s="2"/>
    </row>
    <row r="31" spans="1:6">
      <c r="A31" s="20" t="s">
        <v>0</v>
      </c>
      <c r="B31" s="20"/>
      <c r="C31" s="44"/>
      <c r="D31" s="20" t="s">
        <v>150</v>
      </c>
      <c r="E31" s="3">
        <f>SUM(C32:C57)/26</f>
        <v>113.5</v>
      </c>
      <c r="F31" t="s">
        <v>576</v>
      </c>
    </row>
    <row r="32" spans="1:6">
      <c r="A32" s="20">
        <v>1</v>
      </c>
      <c r="B32" s="20" t="s">
        <v>4</v>
      </c>
      <c r="C32" s="44">
        <v>209</v>
      </c>
      <c r="D32" t="s">
        <v>149</v>
      </c>
      <c r="E32" s="2"/>
    </row>
    <row r="33" spans="1:13">
      <c r="A33" s="20">
        <v>2</v>
      </c>
      <c r="B33" s="20" t="s">
        <v>161</v>
      </c>
      <c r="C33" s="44">
        <v>172</v>
      </c>
      <c r="D33" s="18" t="s">
        <v>759</v>
      </c>
      <c r="E33" s="2"/>
      <c r="F33" s="18"/>
    </row>
    <row r="34" spans="1:13">
      <c r="A34" s="20">
        <v>3</v>
      </c>
      <c r="B34" s="20" t="s">
        <v>1</v>
      </c>
      <c r="C34" s="44">
        <v>150</v>
      </c>
      <c r="D34" t="s">
        <v>149</v>
      </c>
      <c r="E34" s="2"/>
    </row>
    <row r="35" spans="1:13">
      <c r="A35" s="20">
        <v>4</v>
      </c>
      <c r="B35" s="20" t="s">
        <v>141</v>
      </c>
      <c r="C35" s="44">
        <v>147</v>
      </c>
      <c r="D35" t="s">
        <v>149</v>
      </c>
      <c r="E35" s="2"/>
    </row>
    <row r="36" spans="1:13">
      <c r="A36" s="20">
        <v>5</v>
      </c>
      <c r="B36" s="20" t="s">
        <v>124</v>
      </c>
      <c r="C36" s="44">
        <v>140</v>
      </c>
      <c r="D36" t="s">
        <v>149</v>
      </c>
      <c r="E36" s="2"/>
    </row>
    <row r="37" spans="1:13">
      <c r="A37" s="20">
        <v>6</v>
      </c>
      <c r="B37" s="20" t="s">
        <v>249</v>
      </c>
      <c r="C37" s="44">
        <v>131</v>
      </c>
      <c r="D37" t="s">
        <v>149</v>
      </c>
      <c r="E37" s="2"/>
    </row>
    <row r="38" spans="1:13">
      <c r="A38" s="20">
        <v>7</v>
      </c>
      <c r="B38" s="20" t="s">
        <v>448</v>
      </c>
      <c r="C38" s="44">
        <v>128</v>
      </c>
      <c r="D38" s="18" t="s">
        <v>759</v>
      </c>
      <c r="E38" s="2"/>
      <c r="F38" s="18"/>
    </row>
    <row r="39" spans="1:13">
      <c r="A39" s="20">
        <v>8</v>
      </c>
      <c r="B39" s="20" t="s">
        <v>749</v>
      </c>
      <c r="C39" s="44">
        <v>127</v>
      </c>
      <c r="D39" s="18" t="s">
        <v>759</v>
      </c>
      <c r="E39" s="2"/>
      <c r="F39" s="18"/>
    </row>
    <row r="40" spans="1:13" s="18" customFormat="1">
      <c r="A40" s="20">
        <v>8</v>
      </c>
      <c r="B40" s="34" t="s">
        <v>1171</v>
      </c>
      <c r="C40" s="35">
        <v>127</v>
      </c>
      <c r="D40" s="18" t="s">
        <v>1182</v>
      </c>
      <c r="E40" s="2"/>
      <c r="L40" s="34"/>
      <c r="M40" s="35"/>
    </row>
    <row r="41" spans="1:13">
      <c r="A41" s="20">
        <v>10</v>
      </c>
      <c r="B41" s="20" t="s">
        <v>142</v>
      </c>
      <c r="C41" s="44">
        <v>116</v>
      </c>
      <c r="D41" t="s">
        <v>149</v>
      </c>
      <c r="E41" s="2"/>
    </row>
    <row r="42" spans="1:13" s="18" customFormat="1">
      <c r="A42" s="20">
        <v>11</v>
      </c>
      <c r="B42" s="34" t="s">
        <v>1174</v>
      </c>
      <c r="C42" s="35">
        <v>115</v>
      </c>
      <c r="D42" s="18" t="s">
        <v>1182</v>
      </c>
      <c r="E42" s="2"/>
    </row>
    <row r="43" spans="1:13">
      <c r="A43" s="20">
        <v>12</v>
      </c>
      <c r="B43" s="20" t="s">
        <v>754</v>
      </c>
      <c r="C43" s="44">
        <v>111</v>
      </c>
      <c r="D43" s="18" t="s">
        <v>759</v>
      </c>
      <c r="E43" s="2"/>
      <c r="F43" s="18"/>
    </row>
    <row r="44" spans="1:13">
      <c r="A44" s="20">
        <v>13</v>
      </c>
      <c r="B44" s="20" t="s">
        <v>143</v>
      </c>
      <c r="C44" s="44">
        <v>110</v>
      </c>
      <c r="D44" t="s">
        <v>149</v>
      </c>
      <c r="E44" s="2"/>
    </row>
    <row r="45" spans="1:13">
      <c r="A45" s="20">
        <v>13</v>
      </c>
      <c r="B45" s="20" t="s">
        <v>144</v>
      </c>
      <c r="C45" s="44">
        <v>110</v>
      </c>
      <c r="D45" t="s">
        <v>149</v>
      </c>
      <c r="E45" s="2"/>
    </row>
    <row r="46" spans="1:13">
      <c r="A46" s="20">
        <v>13</v>
      </c>
      <c r="B46" s="20" t="s">
        <v>755</v>
      </c>
      <c r="C46" s="44">
        <v>110</v>
      </c>
      <c r="D46" s="18" t="s">
        <v>759</v>
      </c>
      <c r="E46" s="2"/>
      <c r="F46" s="18"/>
    </row>
    <row r="47" spans="1:13">
      <c r="A47" s="20">
        <v>13</v>
      </c>
      <c r="B47" s="20" t="s">
        <v>753</v>
      </c>
      <c r="C47" s="44">
        <v>110</v>
      </c>
      <c r="D47" s="18" t="s">
        <v>759</v>
      </c>
      <c r="E47" s="2"/>
      <c r="F47" s="18"/>
    </row>
    <row r="48" spans="1:13">
      <c r="A48" s="20">
        <v>17</v>
      </c>
      <c r="B48" s="20" t="s">
        <v>145</v>
      </c>
      <c r="C48" s="44">
        <v>108</v>
      </c>
      <c r="D48" t="s">
        <v>149</v>
      </c>
      <c r="E48" s="2"/>
    </row>
    <row r="49" spans="1:6">
      <c r="A49" s="20">
        <v>18</v>
      </c>
      <c r="B49" s="20" t="s">
        <v>146</v>
      </c>
      <c r="C49" s="44">
        <v>106</v>
      </c>
      <c r="D49" t="s">
        <v>149</v>
      </c>
      <c r="E49" s="2"/>
    </row>
    <row r="50" spans="1:6">
      <c r="A50" s="20">
        <v>19</v>
      </c>
      <c r="B50" s="20" t="s">
        <v>327</v>
      </c>
      <c r="C50" s="44">
        <v>104</v>
      </c>
      <c r="D50" s="18" t="s">
        <v>759</v>
      </c>
      <c r="E50" s="2"/>
      <c r="F50" s="18"/>
    </row>
    <row r="51" spans="1:6">
      <c r="A51" s="20">
        <v>20</v>
      </c>
      <c r="B51" s="20" t="s">
        <v>762</v>
      </c>
      <c r="C51" s="44">
        <v>97</v>
      </c>
      <c r="D51" s="18" t="s">
        <v>759</v>
      </c>
      <c r="E51" s="2"/>
      <c r="F51" s="18"/>
    </row>
    <row r="52" spans="1:6">
      <c r="A52" s="20">
        <v>21</v>
      </c>
      <c r="B52" s="20" t="s">
        <v>147</v>
      </c>
      <c r="C52" s="44">
        <v>88</v>
      </c>
      <c r="D52" t="s">
        <v>149</v>
      </c>
      <c r="E52" s="2"/>
    </row>
    <row r="53" spans="1:6">
      <c r="A53" s="20">
        <v>22</v>
      </c>
      <c r="B53" s="20" t="s">
        <v>148</v>
      </c>
      <c r="C53" s="44">
        <v>87</v>
      </c>
      <c r="D53" t="s">
        <v>149</v>
      </c>
      <c r="E53" s="2"/>
    </row>
    <row r="54" spans="1:6" s="18" customFormat="1">
      <c r="A54" s="20">
        <v>23</v>
      </c>
      <c r="B54" s="34" t="s">
        <v>1180</v>
      </c>
      <c r="C54" s="35">
        <v>86</v>
      </c>
      <c r="D54" s="18" t="s">
        <v>1182</v>
      </c>
      <c r="E54" s="2"/>
    </row>
    <row r="55" spans="1:6">
      <c r="A55" s="20">
        <v>24</v>
      </c>
      <c r="B55" s="20" t="s">
        <v>763</v>
      </c>
      <c r="C55" s="44">
        <v>68</v>
      </c>
      <c r="D55" s="18" t="s">
        <v>759</v>
      </c>
      <c r="E55" s="2"/>
      <c r="F55" s="18"/>
    </row>
    <row r="56" spans="1:6" s="18" customFormat="1">
      <c r="A56" s="20">
        <v>25</v>
      </c>
      <c r="B56" s="34" t="s">
        <v>1173</v>
      </c>
      <c r="C56" s="35">
        <v>60</v>
      </c>
      <c r="D56" s="18" t="s">
        <v>1182</v>
      </c>
      <c r="E56" s="2"/>
    </row>
    <row r="57" spans="1:6" s="18" customFormat="1">
      <c r="A57" s="20">
        <v>26</v>
      </c>
      <c r="B57" s="34" t="s">
        <v>1181</v>
      </c>
      <c r="C57" s="35">
        <v>34</v>
      </c>
      <c r="D57" s="18" t="s">
        <v>1182</v>
      </c>
      <c r="E57" s="2"/>
    </row>
    <row r="58" spans="1:6">
      <c r="A58" s="20"/>
      <c r="B58" s="20" t="s">
        <v>475</v>
      </c>
      <c r="C58" s="44"/>
      <c r="E58" s="2"/>
    </row>
    <row r="59" spans="1:6">
      <c r="A59" s="20" t="s">
        <v>18</v>
      </c>
      <c r="B59" s="20"/>
      <c r="C59" s="44"/>
      <c r="D59" s="1" t="s">
        <v>154</v>
      </c>
      <c r="E59" s="3">
        <f>SUM(C60:C68)/9</f>
        <v>61.444444444444443</v>
      </c>
      <c r="F59" t="s">
        <v>576</v>
      </c>
    </row>
    <row r="60" spans="1:6">
      <c r="A60" s="20">
        <v>1</v>
      </c>
      <c r="B60" s="20" t="s">
        <v>20</v>
      </c>
      <c r="C60" s="44">
        <v>91</v>
      </c>
      <c r="D60" t="s">
        <v>194</v>
      </c>
      <c r="E60" s="2"/>
    </row>
    <row r="61" spans="1:6">
      <c r="A61" s="20">
        <v>2</v>
      </c>
      <c r="B61" s="20" t="s">
        <v>21</v>
      </c>
      <c r="C61" s="44">
        <v>83</v>
      </c>
      <c r="D61" s="18" t="s">
        <v>759</v>
      </c>
      <c r="E61" s="2"/>
      <c r="F61" s="18"/>
    </row>
    <row r="62" spans="1:6">
      <c r="A62" s="20">
        <v>3</v>
      </c>
      <c r="B62" s="20" t="s">
        <v>760</v>
      </c>
      <c r="C62" s="44">
        <v>78</v>
      </c>
      <c r="D62" s="18" t="s">
        <v>759</v>
      </c>
      <c r="E62" s="2"/>
      <c r="F62" s="18"/>
    </row>
    <row r="63" spans="1:6">
      <c r="A63" s="20">
        <v>4</v>
      </c>
      <c r="B63" s="20" t="s">
        <v>269</v>
      </c>
      <c r="C63" s="44">
        <v>70</v>
      </c>
      <c r="D63" s="18" t="s">
        <v>759</v>
      </c>
      <c r="E63" s="2"/>
      <c r="F63" s="18"/>
    </row>
    <row r="64" spans="1:6">
      <c r="A64" s="20">
        <v>5</v>
      </c>
      <c r="B64" s="20" t="s">
        <v>193</v>
      </c>
      <c r="C64" s="44">
        <v>69</v>
      </c>
      <c r="D64" s="18" t="s">
        <v>759</v>
      </c>
      <c r="E64" s="2"/>
      <c r="F64" s="18"/>
    </row>
    <row r="65" spans="1:6">
      <c r="A65" s="20">
        <v>6</v>
      </c>
      <c r="B65" s="20" t="s">
        <v>761</v>
      </c>
      <c r="C65" s="44">
        <v>68</v>
      </c>
      <c r="D65" s="18" t="s">
        <v>759</v>
      </c>
      <c r="E65" s="2"/>
      <c r="F65" s="18"/>
    </row>
    <row r="66" spans="1:6" s="18" customFormat="1">
      <c r="A66" s="20">
        <v>7</v>
      </c>
      <c r="B66" s="34" t="s">
        <v>1179</v>
      </c>
      <c r="C66" s="35">
        <v>40</v>
      </c>
      <c r="D66" t="s">
        <v>1182</v>
      </c>
      <c r="E66" s="2"/>
    </row>
    <row r="67" spans="1:6">
      <c r="A67" s="20">
        <v>8</v>
      </c>
      <c r="B67" s="20" t="s">
        <v>152</v>
      </c>
      <c r="C67" s="44">
        <v>28</v>
      </c>
      <c r="D67" t="s">
        <v>149</v>
      </c>
      <c r="E67" s="2"/>
    </row>
    <row r="68" spans="1:6">
      <c r="A68" s="20">
        <v>9</v>
      </c>
      <c r="B68" s="20" t="s">
        <v>153</v>
      </c>
      <c r="C68" s="44">
        <v>26</v>
      </c>
      <c r="D68" t="s">
        <v>149</v>
      </c>
      <c r="E68" s="2"/>
    </row>
    <row r="69" spans="1:6">
      <c r="A69" s="20"/>
      <c r="B69" s="20"/>
      <c r="C69" s="44"/>
      <c r="E69" s="2"/>
    </row>
    <row r="70" spans="1:6">
      <c r="A70" s="20"/>
      <c r="B70" s="20" t="s">
        <v>475</v>
      </c>
      <c r="C70" s="44"/>
      <c r="E70" s="2"/>
    </row>
    <row r="71" spans="1:6">
      <c r="A71" s="20" t="s">
        <v>542</v>
      </c>
      <c r="B71" s="20"/>
      <c r="C71" s="44" t="s">
        <v>541</v>
      </c>
      <c r="E71" s="2"/>
    </row>
    <row r="72" spans="1:6">
      <c r="A72" s="20" t="s">
        <v>31</v>
      </c>
      <c r="B72" s="20"/>
      <c r="C72" s="44"/>
      <c r="D72" s="1" t="s">
        <v>150</v>
      </c>
      <c r="E72" s="2">
        <f>SUM(C73:C80)/8</f>
        <v>20.78125</v>
      </c>
      <c r="F72" t="s">
        <v>151</v>
      </c>
    </row>
    <row r="73" spans="1:6">
      <c r="A73" s="20">
        <v>1</v>
      </c>
      <c r="B73" s="20" t="s">
        <v>156</v>
      </c>
      <c r="C73" s="44">
        <v>27.4</v>
      </c>
      <c r="D73" t="s">
        <v>134</v>
      </c>
      <c r="E73" s="2"/>
    </row>
    <row r="74" spans="1:6">
      <c r="A74" s="20">
        <v>2</v>
      </c>
      <c r="B74" s="20" t="s">
        <v>161</v>
      </c>
      <c r="C74" s="44">
        <v>25.25</v>
      </c>
      <c r="D74" t="s">
        <v>134</v>
      </c>
      <c r="E74" s="2"/>
    </row>
    <row r="75" spans="1:6">
      <c r="A75" s="20">
        <v>3</v>
      </c>
      <c r="B75" s="20" t="s">
        <v>157</v>
      </c>
      <c r="C75" s="44">
        <v>23.5</v>
      </c>
      <c r="D75" t="s">
        <v>155</v>
      </c>
      <c r="E75" s="2"/>
    </row>
    <row r="76" spans="1:6">
      <c r="A76" s="20">
        <v>4</v>
      </c>
      <c r="B76" s="20" t="s">
        <v>33</v>
      </c>
      <c r="C76" s="44">
        <v>20.05</v>
      </c>
      <c r="D76" t="s">
        <v>134</v>
      </c>
      <c r="E76" s="2"/>
    </row>
    <row r="77" spans="1:6">
      <c r="A77" s="20">
        <v>4</v>
      </c>
      <c r="B77" s="20" t="s">
        <v>158</v>
      </c>
      <c r="C77" s="44">
        <v>20.05</v>
      </c>
      <c r="D77" t="s">
        <v>134</v>
      </c>
      <c r="E77" s="2"/>
    </row>
    <row r="78" spans="1:6">
      <c r="A78" s="20">
        <v>6</v>
      </c>
      <c r="B78" s="20" t="s">
        <v>159</v>
      </c>
      <c r="C78" s="44">
        <v>19.149999999999999</v>
      </c>
      <c r="D78" t="s">
        <v>155</v>
      </c>
      <c r="E78" s="2"/>
    </row>
    <row r="79" spans="1:6">
      <c r="A79" s="20">
        <v>7</v>
      </c>
      <c r="B79" s="20" t="s">
        <v>160</v>
      </c>
      <c r="C79" s="44">
        <v>19.100000000000001</v>
      </c>
      <c r="D79" t="s">
        <v>162</v>
      </c>
      <c r="E79" s="2"/>
    </row>
    <row r="80" spans="1:6">
      <c r="A80" s="20">
        <v>8</v>
      </c>
      <c r="B80" s="20" t="s">
        <v>172</v>
      </c>
      <c r="C80" s="44">
        <v>11.75</v>
      </c>
      <c r="D80" t="s">
        <v>163</v>
      </c>
      <c r="E80" s="2"/>
    </row>
    <row r="81" spans="1:6">
      <c r="A81" s="20"/>
      <c r="B81" s="20" t="s">
        <v>475</v>
      </c>
      <c r="C81" s="44"/>
      <c r="E81" s="2"/>
    </row>
    <row r="82" spans="1:6">
      <c r="A82" s="20" t="s">
        <v>27</v>
      </c>
      <c r="B82" s="20"/>
      <c r="C82" s="44"/>
      <c r="D82" s="1" t="s">
        <v>150</v>
      </c>
      <c r="E82" s="2">
        <f>SUM(C83:C89)/7</f>
        <v>14.799999999999999</v>
      </c>
      <c r="F82" t="s">
        <v>151</v>
      </c>
    </row>
    <row r="83" spans="1:6">
      <c r="A83" s="20">
        <v>1</v>
      </c>
      <c r="B83" s="20" t="s">
        <v>167</v>
      </c>
      <c r="C83" s="44">
        <v>19.7</v>
      </c>
      <c r="D83" t="s">
        <v>134</v>
      </c>
      <c r="E83" s="2"/>
    </row>
    <row r="84" spans="1:6">
      <c r="A84" s="20">
        <v>2</v>
      </c>
      <c r="B84" s="20" t="s">
        <v>21</v>
      </c>
      <c r="C84" s="44">
        <v>16.899999999999999</v>
      </c>
      <c r="D84" t="s">
        <v>134</v>
      </c>
      <c r="E84" s="2"/>
    </row>
    <row r="85" spans="1:6">
      <c r="A85" s="20">
        <v>3</v>
      </c>
      <c r="B85" s="20" t="s">
        <v>22</v>
      </c>
      <c r="C85" s="44">
        <v>16.399999999999999</v>
      </c>
      <c r="D85" t="s">
        <v>134</v>
      </c>
      <c r="E85" s="2"/>
    </row>
    <row r="86" spans="1:6">
      <c r="A86" s="20">
        <v>4</v>
      </c>
      <c r="B86" s="20" t="s">
        <v>168</v>
      </c>
      <c r="C86" s="44">
        <v>12.95</v>
      </c>
      <c r="D86" t="s">
        <v>155</v>
      </c>
      <c r="E86" s="2"/>
    </row>
    <row r="87" spans="1:6">
      <c r="A87" s="20">
        <v>4</v>
      </c>
      <c r="B87" s="20" t="s">
        <v>164</v>
      </c>
      <c r="C87" s="44">
        <v>12.95</v>
      </c>
      <c r="D87" t="s">
        <v>155</v>
      </c>
      <c r="E87" s="2"/>
    </row>
    <row r="88" spans="1:6">
      <c r="A88" s="20">
        <v>6</v>
      </c>
      <c r="B88" s="20" t="s">
        <v>165</v>
      </c>
      <c r="C88" s="44">
        <v>12.75</v>
      </c>
      <c r="D88" t="s">
        <v>163</v>
      </c>
      <c r="E88" s="2"/>
    </row>
    <row r="89" spans="1:6">
      <c r="A89" s="20">
        <v>7</v>
      </c>
      <c r="B89" s="20" t="s">
        <v>166</v>
      </c>
      <c r="C89" s="44">
        <v>11.95</v>
      </c>
      <c r="D89" t="s">
        <v>155</v>
      </c>
      <c r="E89" s="2"/>
    </row>
    <row r="90" spans="1:6">
      <c r="A90" s="20"/>
      <c r="B90" s="20" t="s">
        <v>475</v>
      </c>
      <c r="C90" s="44"/>
      <c r="E90" s="2"/>
    </row>
    <row r="91" spans="1:6">
      <c r="A91" s="20" t="s">
        <v>372</v>
      </c>
      <c r="B91" s="20"/>
      <c r="C91" s="44" t="s">
        <v>629</v>
      </c>
      <c r="E91" s="2"/>
    </row>
    <row r="92" spans="1:6">
      <c r="A92" s="20" t="s">
        <v>0</v>
      </c>
      <c r="B92" s="20"/>
      <c r="C92" s="44"/>
      <c r="D92" t="s">
        <v>150</v>
      </c>
      <c r="E92" s="2">
        <f>SUM(C93:C132)/40</f>
        <v>19.787500000000001</v>
      </c>
      <c r="F92" t="s">
        <v>151</v>
      </c>
    </row>
    <row r="93" spans="1:6" s="18" customFormat="1">
      <c r="A93" s="20">
        <v>1</v>
      </c>
      <c r="B93" s="8" t="s">
        <v>1150</v>
      </c>
      <c r="C93" s="65">
        <v>27.85</v>
      </c>
      <c r="D93" s="18" t="s">
        <v>1442</v>
      </c>
      <c r="E93" s="2"/>
      <c r="F93" s="8" t="s">
        <v>1441</v>
      </c>
    </row>
    <row r="94" spans="1:6" s="18" customFormat="1">
      <c r="A94" s="20">
        <v>2</v>
      </c>
      <c r="B94" s="8" t="s">
        <v>899</v>
      </c>
      <c r="C94" s="65">
        <v>27.45</v>
      </c>
      <c r="D94" s="18" t="s">
        <v>1442</v>
      </c>
      <c r="E94" s="2"/>
      <c r="F94" s="8" t="s">
        <v>1216</v>
      </c>
    </row>
    <row r="95" spans="1:6" s="18" customFormat="1">
      <c r="A95" s="20">
        <v>3</v>
      </c>
      <c r="B95" s="8" t="s">
        <v>1322</v>
      </c>
      <c r="C95" s="65">
        <v>27.3</v>
      </c>
      <c r="D95" s="18" t="s">
        <v>1442</v>
      </c>
      <c r="E95" s="2"/>
      <c r="F95" s="8" t="s">
        <v>1238</v>
      </c>
    </row>
    <row r="96" spans="1:6" s="18" customFormat="1">
      <c r="A96" s="20">
        <v>4</v>
      </c>
      <c r="B96" s="8" t="s">
        <v>1361</v>
      </c>
      <c r="C96" s="65">
        <v>27.2</v>
      </c>
      <c r="D96" s="18" t="s">
        <v>1442</v>
      </c>
      <c r="E96" s="2"/>
      <c r="F96" s="8" t="s">
        <v>1238</v>
      </c>
    </row>
    <row r="97" spans="1:6" s="18" customFormat="1">
      <c r="A97" s="20">
        <v>5</v>
      </c>
      <c r="B97" s="8" t="s">
        <v>907</v>
      </c>
      <c r="C97" s="65">
        <v>27.05</v>
      </c>
      <c r="D97" s="18" t="s">
        <v>1442</v>
      </c>
      <c r="E97" s="2"/>
      <c r="F97" s="8" t="s">
        <v>1238</v>
      </c>
    </row>
    <row r="98" spans="1:6" s="18" customFormat="1">
      <c r="A98" s="20">
        <v>6</v>
      </c>
      <c r="B98" s="20" t="s">
        <v>4</v>
      </c>
      <c r="C98" s="44">
        <v>25.25</v>
      </c>
      <c r="D98" s="18" t="s">
        <v>623</v>
      </c>
      <c r="E98" s="2"/>
      <c r="F98" s="8" t="s">
        <v>1233</v>
      </c>
    </row>
    <row r="99" spans="1:6" s="18" customFormat="1">
      <c r="A99" s="20">
        <v>7</v>
      </c>
      <c r="B99" s="75" t="s">
        <v>1071</v>
      </c>
      <c r="C99" s="76">
        <v>24.35</v>
      </c>
      <c r="D99" s="18" t="s">
        <v>1442</v>
      </c>
      <c r="E99" s="2"/>
      <c r="F99" s="75" t="s">
        <v>1213</v>
      </c>
    </row>
    <row r="100" spans="1:6" s="18" customFormat="1">
      <c r="A100" s="20">
        <v>8</v>
      </c>
      <c r="B100" s="75" t="s">
        <v>33</v>
      </c>
      <c r="C100" s="76">
        <v>24.15</v>
      </c>
      <c r="D100" s="18" t="s">
        <v>1442</v>
      </c>
      <c r="E100" s="2"/>
      <c r="F100" s="75" t="s">
        <v>1208</v>
      </c>
    </row>
    <row r="101" spans="1:6" s="18" customFormat="1">
      <c r="A101" s="20">
        <v>9</v>
      </c>
      <c r="B101" s="18" t="s">
        <v>161</v>
      </c>
      <c r="C101" s="19">
        <v>24.05</v>
      </c>
      <c r="D101" s="18" t="s">
        <v>1158</v>
      </c>
      <c r="E101" s="2"/>
      <c r="F101" s="8" t="s">
        <v>1208</v>
      </c>
    </row>
    <row r="102" spans="1:6" s="18" customFormat="1">
      <c r="A102" s="20">
        <v>10</v>
      </c>
      <c r="B102" s="75" t="s">
        <v>901</v>
      </c>
      <c r="C102" s="76">
        <v>24.05</v>
      </c>
      <c r="D102" s="18" t="s">
        <v>1442</v>
      </c>
      <c r="E102" s="2"/>
      <c r="F102" s="75" t="s">
        <v>1238</v>
      </c>
    </row>
    <row r="103" spans="1:6" s="18" customFormat="1">
      <c r="A103" s="20">
        <v>11</v>
      </c>
      <c r="B103" s="18" t="s">
        <v>894</v>
      </c>
      <c r="C103" s="19">
        <v>23.5</v>
      </c>
      <c r="D103" s="18" t="s">
        <v>1158</v>
      </c>
      <c r="E103" s="2"/>
      <c r="F103" s="75" t="s">
        <v>1238</v>
      </c>
    </row>
    <row r="104" spans="1:6" s="18" customFormat="1">
      <c r="A104" s="20">
        <v>12</v>
      </c>
      <c r="B104" s="18" t="s">
        <v>1072</v>
      </c>
      <c r="C104" s="19">
        <v>23.45</v>
      </c>
      <c r="D104" s="18" t="s">
        <v>1158</v>
      </c>
      <c r="E104" s="2"/>
      <c r="F104" s="75" t="s">
        <v>1238</v>
      </c>
    </row>
    <row r="105" spans="1:6" s="18" customFormat="1">
      <c r="A105" s="20">
        <v>13</v>
      </c>
      <c r="B105" s="75" t="s">
        <v>448</v>
      </c>
      <c r="C105" s="76">
        <v>23.05</v>
      </c>
      <c r="D105" s="18" t="s">
        <v>1442</v>
      </c>
      <c r="E105" s="2"/>
      <c r="F105" s="75" t="s">
        <v>1208</v>
      </c>
    </row>
    <row r="106" spans="1:6" s="18" customFormat="1">
      <c r="A106" s="20">
        <v>14</v>
      </c>
      <c r="B106" s="18" t="s">
        <v>1151</v>
      </c>
      <c r="C106" s="19">
        <v>22.95</v>
      </c>
      <c r="D106" s="18" t="s">
        <v>1158</v>
      </c>
      <c r="E106" s="2"/>
      <c r="F106" s="75" t="s">
        <v>1238</v>
      </c>
    </row>
    <row r="107" spans="1:6" s="18" customFormat="1">
      <c r="A107" s="20">
        <v>15</v>
      </c>
      <c r="B107" s="18" t="s">
        <v>1054</v>
      </c>
      <c r="C107" s="19">
        <v>22.6</v>
      </c>
      <c r="D107" s="18" t="s">
        <v>1158</v>
      </c>
      <c r="E107" s="2"/>
      <c r="F107" s="75" t="s">
        <v>1238</v>
      </c>
    </row>
    <row r="108" spans="1:6" s="18" customFormat="1">
      <c r="A108" s="20">
        <v>16</v>
      </c>
      <c r="B108" s="75" t="s">
        <v>1154</v>
      </c>
      <c r="C108" s="76">
        <v>22.5</v>
      </c>
      <c r="D108" s="18" t="s">
        <v>1442</v>
      </c>
      <c r="E108" s="2"/>
      <c r="F108" s="75" t="s">
        <v>1238</v>
      </c>
    </row>
    <row r="109" spans="1:6" s="18" customFormat="1">
      <c r="A109" s="20">
        <v>17</v>
      </c>
      <c r="B109" s="75" t="s">
        <v>347</v>
      </c>
      <c r="C109" s="76">
        <v>22.06</v>
      </c>
      <c r="D109" s="18" t="s">
        <v>1442</v>
      </c>
      <c r="E109" s="2"/>
      <c r="F109" s="75" t="s">
        <v>1208</v>
      </c>
    </row>
    <row r="110" spans="1:6" s="18" customFormat="1">
      <c r="A110" s="20">
        <v>18</v>
      </c>
      <c r="B110" s="75" t="s">
        <v>1073</v>
      </c>
      <c r="C110" s="76">
        <v>22</v>
      </c>
      <c r="D110" s="18" t="s">
        <v>1442</v>
      </c>
      <c r="E110" s="2"/>
      <c r="F110" s="75" t="s">
        <v>1238</v>
      </c>
    </row>
    <row r="111" spans="1:6">
      <c r="A111" s="20">
        <v>19</v>
      </c>
      <c r="B111" s="18" t="s">
        <v>1152</v>
      </c>
      <c r="C111" s="19">
        <v>21.9</v>
      </c>
      <c r="D111" s="18" t="s">
        <v>1158</v>
      </c>
      <c r="E111" s="2"/>
      <c r="F111" s="75" t="s">
        <v>1216</v>
      </c>
    </row>
    <row r="112" spans="1:6" s="18" customFormat="1">
      <c r="A112" s="20">
        <v>20</v>
      </c>
      <c r="B112" s="18" t="s">
        <v>901</v>
      </c>
      <c r="C112" s="19">
        <v>21.9</v>
      </c>
      <c r="D112" s="18" t="s">
        <v>1158</v>
      </c>
      <c r="E112" s="2"/>
      <c r="F112" s="75" t="s">
        <v>1238</v>
      </c>
    </row>
    <row r="113" spans="1:6" s="18" customFormat="1">
      <c r="A113" s="20">
        <v>21</v>
      </c>
      <c r="B113" s="75" t="s">
        <v>1219</v>
      </c>
      <c r="C113" s="76">
        <v>21.25</v>
      </c>
      <c r="D113" s="18" t="s">
        <v>1442</v>
      </c>
      <c r="E113" s="2"/>
      <c r="F113" s="75" t="s">
        <v>1206</v>
      </c>
    </row>
    <row r="114" spans="1:6" s="18" customFormat="1">
      <c r="A114" s="20">
        <v>22</v>
      </c>
      <c r="B114" s="18" t="s">
        <v>1153</v>
      </c>
      <c r="C114" s="19">
        <v>20.399999999999999</v>
      </c>
      <c r="D114" s="18" t="s">
        <v>1158</v>
      </c>
      <c r="E114" s="2"/>
      <c r="F114" s="75" t="s">
        <v>1206</v>
      </c>
    </row>
    <row r="115" spans="1:6" s="18" customFormat="1">
      <c r="A115" s="20">
        <v>23</v>
      </c>
      <c r="B115" s="75" t="s">
        <v>1370</v>
      </c>
      <c r="C115" s="76">
        <v>20.100000000000001</v>
      </c>
      <c r="D115" s="18" t="s">
        <v>1442</v>
      </c>
      <c r="E115" s="2"/>
      <c r="F115" s="75" t="s">
        <v>1371</v>
      </c>
    </row>
    <row r="116" spans="1:6" s="18" customFormat="1">
      <c r="A116" s="20">
        <v>24</v>
      </c>
      <c r="B116" s="75" t="s">
        <v>749</v>
      </c>
      <c r="C116" s="76">
        <v>19.350000000000001</v>
      </c>
      <c r="D116" s="18" t="s">
        <v>1442</v>
      </c>
      <c r="E116" s="2"/>
      <c r="F116" s="75" t="s">
        <v>1208</v>
      </c>
    </row>
    <row r="117" spans="1:6" s="18" customFormat="1">
      <c r="A117" s="20">
        <v>25</v>
      </c>
      <c r="B117" s="20" t="s">
        <v>627</v>
      </c>
      <c r="C117" s="44">
        <v>19.2</v>
      </c>
      <c r="D117" s="18" t="s">
        <v>623</v>
      </c>
      <c r="E117" s="2"/>
      <c r="F117" s="75" t="s">
        <v>1208</v>
      </c>
    </row>
    <row r="118" spans="1:6">
      <c r="A118" s="20">
        <v>26</v>
      </c>
      <c r="B118" s="20" t="s">
        <v>628</v>
      </c>
      <c r="C118" s="44">
        <v>18.2</v>
      </c>
      <c r="D118" s="18" t="s">
        <v>623</v>
      </c>
      <c r="E118" s="2"/>
      <c r="F118" s="75" t="s">
        <v>1208</v>
      </c>
    </row>
    <row r="119" spans="1:6">
      <c r="A119" s="20">
        <v>27</v>
      </c>
      <c r="B119" s="75" t="s">
        <v>1438</v>
      </c>
      <c r="C119" s="76">
        <v>17.3</v>
      </c>
      <c r="D119" s="18" t="s">
        <v>1442</v>
      </c>
      <c r="E119" s="2"/>
      <c r="F119" s="75" t="s">
        <v>1371</v>
      </c>
    </row>
    <row r="120" spans="1:6" s="18" customFormat="1">
      <c r="A120" s="20">
        <v>28</v>
      </c>
      <c r="B120" s="20" t="s">
        <v>601</v>
      </c>
      <c r="C120" s="44">
        <v>16.510000000000002</v>
      </c>
      <c r="D120" s="18" t="s">
        <v>600</v>
      </c>
      <c r="E120" s="2"/>
      <c r="F120" s="75" t="s">
        <v>1208</v>
      </c>
    </row>
    <row r="121" spans="1:6" s="18" customFormat="1">
      <c r="A121" s="20">
        <v>29</v>
      </c>
      <c r="B121" s="75" t="s">
        <v>1138</v>
      </c>
      <c r="C121" s="76">
        <v>16.45</v>
      </c>
      <c r="D121" s="18" t="s">
        <v>1442</v>
      </c>
      <c r="E121" s="2"/>
      <c r="F121" s="75" t="s">
        <v>1222</v>
      </c>
    </row>
    <row r="122" spans="1:6" s="18" customFormat="1">
      <c r="A122" s="20">
        <v>30</v>
      </c>
      <c r="B122" s="75" t="s">
        <v>614</v>
      </c>
      <c r="C122" s="76">
        <v>16.260000000000002</v>
      </c>
      <c r="D122" s="18" t="s">
        <v>1442</v>
      </c>
      <c r="E122" s="2"/>
      <c r="F122" s="75" t="s">
        <v>1208</v>
      </c>
    </row>
    <row r="123" spans="1:6">
      <c r="A123" s="20">
        <v>31</v>
      </c>
      <c r="B123" s="18" t="s">
        <v>1155</v>
      </c>
      <c r="C123" s="19">
        <v>16</v>
      </c>
      <c r="D123" s="18" t="s">
        <v>1158</v>
      </c>
      <c r="E123" s="2"/>
      <c r="F123" s="75" t="s">
        <v>1208</v>
      </c>
    </row>
    <row r="124" spans="1:6">
      <c r="A124" s="20">
        <v>32</v>
      </c>
      <c r="B124" s="20" t="s">
        <v>17</v>
      </c>
      <c r="C124" s="44">
        <v>15.3</v>
      </c>
      <c r="D124" s="18" t="s">
        <v>623</v>
      </c>
      <c r="E124" s="2"/>
      <c r="F124" s="75" t="s">
        <v>1208</v>
      </c>
    </row>
    <row r="125" spans="1:6">
      <c r="A125" s="20">
        <v>33</v>
      </c>
      <c r="B125" s="20" t="s">
        <v>904</v>
      </c>
      <c r="C125" s="44">
        <v>14.22</v>
      </c>
      <c r="D125" s="18" t="s">
        <v>1158</v>
      </c>
      <c r="E125" s="2"/>
      <c r="F125" s="75" t="s">
        <v>1221</v>
      </c>
    </row>
    <row r="126" spans="1:6">
      <c r="A126" s="20">
        <v>34</v>
      </c>
      <c r="B126" s="20" t="s">
        <v>602</v>
      </c>
      <c r="C126" s="44">
        <v>14.15</v>
      </c>
      <c r="D126" s="18" t="s">
        <v>600</v>
      </c>
      <c r="E126" s="2"/>
      <c r="F126" s="75" t="s">
        <v>1208</v>
      </c>
    </row>
    <row r="127" spans="1:6" s="18" customFormat="1">
      <c r="A127" s="20">
        <v>35</v>
      </c>
      <c r="B127" s="20" t="s">
        <v>594</v>
      </c>
      <c r="C127" s="44">
        <v>14.15</v>
      </c>
      <c r="D127" s="18" t="s">
        <v>600</v>
      </c>
      <c r="E127" s="2"/>
      <c r="F127" s="75" t="s">
        <v>1208</v>
      </c>
    </row>
    <row r="128" spans="1:6">
      <c r="A128" s="20">
        <v>36</v>
      </c>
      <c r="B128" s="75" t="s">
        <v>286</v>
      </c>
      <c r="C128" s="76">
        <v>13.54</v>
      </c>
      <c r="D128" s="18" t="s">
        <v>1442</v>
      </c>
      <c r="E128" s="2"/>
      <c r="F128" s="75" t="s">
        <v>1208</v>
      </c>
    </row>
    <row r="129" spans="1:6" s="18" customFormat="1">
      <c r="A129" s="20">
        <v>37</v>
      </c>
      <c r="B129" s="20" t="s">
        <v>247</v>
      </c>
      <c r="C129" s="44">
        <v>13.1</v>
      </c>
      <c r="D129" s="18" t="s">
        <v>600</v>
      </c>
      <c r="E129" s="2"/>
      <c r="F129" s="75" t="s">
        <v>1208</v>
      </c>
    </row>
    <row r="130" spans="1:6">
      <c r="A130" s="20">
        <v>38</v>
      </c>
      <c r="B130" s="20" t="s">
        <v>597</v>
      </c>
      <c r="C130" s="44">
        <v>12.86</v>
      </c>
      <c r="D130" s="18" t="s">
        <v>600</v>
      </c>
      <c r="E130" s="2"/>
      <c r="F130" s="75" t="s">
        <v>1208</v>
      </c>
    </row>
    <row r="131" spans="1:6">
      <c r="A131" s="20">
        <v>39</v>
      </c>
      <c r="B131" s="75" t="s">
        <v>1439</v>
      </c>
      <c r="C131" s="76">
        <v>5.55</v>
      </c>
      <c r="D131" s="18" t="s">
        <v>1442</v>
      </c>
      <c r="E131" s="2"/>
      <c r="F131" s="75" t="s">
        <v>1208</v>
      </c>
    </row>
    <row r="132" spans="1:6" s="18" customFormat="1">
      <c r="A132" s="20">
        <v>40</v>
      </c>
      <c r="B132" s="18" t="s">
        <v>1156</v>
      </c>
      <c r="C132" s="19">
        <v>3</v>
      </c>
      <c r="D132" s="18" t="s">
        <v>1158</v>
      </c>
      <c r="E132" s="2"/>
      <c r="F132" s="75" t="s">
        <v>1208</v>
      </c>
    </row>
    <row r="133" spans="1:6">
      <c r="A133" s="20"/>
      <c r="B133" s="20" t="s">
        <v>475</v>
      </c>
      <c r="C133" s="44"/>
      <c r="E133" s="2"/>
      <c r="F133" s="18"/>
    </row>
    <row r="134" spans="1:6">
      <c r="A134" s="20" t="s">
        <v>27</v>
      </c>
      <c r="B134" s="20"/>
      <c r="C134" s="44"/>
      <c r="D134" s="18" t="s">
        <v>150</v>
      </c>
      <c r="E134" s="2">
        <f>SUM(C135:C148)/14</f>
        <v>13.66285714285714</v>
      </c>
      <c r="F134" s="18" t="s">
        <v>151</v>
      </c>
    </row>
    <row r="135" spans="1:6" s="18" customFormat="1">
      <c r="A135" s="20">
        <v>1</v>
      </c>
      <c r="B135" s="8" t="s">
        <v>20</v>
      </c>
      <c r="C135" s="65">
        <v>19.25</v>
      </c>
      <c r="D135" s="8" t="s">
        <v>1442</v>
      </c>
      <c r="F135" s="8" t="s">
        <v>1217</v>
      </c>
    </row>
    <row r="136" spans="1:6" s="18" customFormat="1">
      <c r="A136" s="20">
        <v>2</v>
      </c>
      <c r="B136" s="8" t="s">
        <v>893</v>
      </c>
      <c r="C136" s="65">
        <v>19</v>
      </c>
      <c r="D136" s="8" t="s">
        <v>1442</v>
      </c>
      <c r="F136" s="8" t="s">
        <v>1213</v>
      </c>
    </row>
    <row r="137" spans="1:6" s="18" customFormat="1">
      <c r="A137" s="20">
        <v>3</v>
      </c>
      <c r="B137" s="8" t="s">
        <v>1055</v>
      </c>
      <c r="C137" s="65">
        <v>16.25</v>
      </c>
      <c r="D137" s="8" t="s">
        <v>1158</v>
      </c>
      <c r="F137" s="11" t="s">
        <v>1216</v>
      </c>
    </row>
    <row r="138" spans="1:6" s="18" customFormat="1">
      <c r="A138" s="20">
        <v>4</v>
      </c>
      <c r="B138" s="8" t="s">
        <v>193</v>
      </c>
      <c r="C138" s="65">
        <v>15.1</v>
      </c>
      <c r="D138" s="8" t="s">
        <v>1158</v>
      </c>
      <c r="F138" s="11" t="s">
        <v>1208</v>
      </c>
    </row>
    <row r="139" spans="1:6" s="18" customFormat="1">
      <c r="A139" s="20">
        <v>5</v>
      </c>
      <c r="B139" s="8" t="s">
        <v>1076</v>
      </c>
      <c r="C139" s="65">
        <v>14.6</v>
      </c>
      <c r="D139" s="8" t="s">
        <v>1442</v>
      </c>
      <c r="F139" s="8" t="s">
        <v>1238</v>
      </c>
    </row>
    <row r="140" spans="1:6" s="18" customFormat="1">
      <c r="A140" s="20">
        <v>6</v>
      </c>
      <c r="B140" s="8" t="s">
        <v>1430</v>
      </c>
      <c r="C140" s="65">
        <v>14.1</v>
      </c>
      <c r="D140" s="8" t="s">
        <v>1442</v>
      </c>
      <c r="F140" s="8" t="s">
        <v>1208</v>
      </c>
    </row>
    <row r="141" spans="1:6" s="18" customFormat="1">
      <c r="A141" s="20">
        <v>6</v>
      </c>
      <c r="B141" s="8" t="s">
        <v>1425</v>
      </c>
      <c r="C141" s="65">
        <v>14.1</v>
      </c>
      <c r="D141" s="8" t="s">
        <v>1442</v>
      </c>
      <c r="F141" s="8" t="s">
        <v>1238</v>
      </c>
    </row>
    <row r="142" spans="1:6" s="18" customFormat="1">
      <c r="A142" s="20">
        <v>8</v>
      </c>
      <c r="B142" s="8" t="s">
        <v>1183</v>
      </c>
      <c r="C142" s="65">
        <v>13.26</v>
      </c>
      <c r="D142" s="8" t="s">
        <v>1442</v>
      </c>
      <c r="F142" s="8" t="s">
        <v>1217</v>
      </c>
    </row>
    <row r="143" spans="1:6">
      <c r="A143" s="20">
        <v>9</v>
      </c>
      <c r="B143" s="5" t="s">
        <v>23</v>
      </c>
      <c r="C143" s="26">
        <v>12.3</v>
      </c>
      <c r="D143" s="8" t="s">
        <v>623</v>
      </c>
      <c r="F143" s="11" t="s">
        <v>1208</v>
      </c>
    </row>
    <row r="144" spans="1:6" s="18" customFormat="1">
      <c r="A144" s="20">
        <v>10</v>
      </c>
      <c r="B144" s="8" t="s">
        <v>1373</v>
      </c>
      <c r="C144" s="65">
        <v>12.14</v>
      </c>
      <c r="D144" s="8" t="s">
        <v>1442</v>
      </c>
      <c r="F144" s="8" t="s">
        <v>1208</v>
      </c>
    </row>
    <row r="145" spans="1:6" s="18" customFormat="1">
      <c r="A145" s="20">
        <v>11</v>
      </c>
      <c r="B145" s="5" t="s">
        <v>35</v>
      </c>
      <c r="C145" s="26">
        <v>11.3</v>
      </c>
      <c r="D145" s="8" t="s">
        <v>623</v>
      </c>
      <c r="F145" s="11" t="s">
        <v>1208</v>
      </c>
    </row>
    <row r="146" spans="1:6">
      <c r="A146" s="20">
        <v>12</v>
      </c>
      <c r="B146" s="5" t="s">
        <v>599</v>
      </c>
      <c r="C146" s="26">
        <v>11.1</v>
      </c>
      <c r="D146" s="8" t="s">
        <v>600</v>
      </c>
      <c r="F146" s="11" t="s">
        <v>1208</v>
      </c>
    </row>
    <row r="147" spans="1:6">
      <c r="A147" s="20">
        <v>13</v>
      </c>
      <c r="B147" s="8" t="s">
        <v>1440</v>
      </c>
      <c r="C147" s="65">
        <v>9.7799999999999994</v>
      </c>
      <c r="D147" s="8" t="s">
        <v>1442</v>
      </c>
      <c r="F147" s="8" t="s">
        <v>1238</v>
      </c>
    </row>
    <row r="148" spans="1:6" ht="15" customHeight="1">
      <c r="A148" s="20">
        <v>14</v>
      </c>
      <c r="B148" s="8" t="s">
        <v>1157</v>
      </c>
      <c r="C148" s="65">
        <v>9</v>
      </c>
      <c r="D148" s="8" t="s">
        <v>1442</v>
      </c>
      <c r="F148" s="8" t="s">
        <v>1208</v>
      </c>
    </row>
    <row r="149" spans="1:6">
      <c r="A149" s="20"/>
      <c r="B149" s="20" t="s">
        <v>475</v>
      </c>
      <c r="C149" s="44"/>
      <c r="D149" s="18"/>
      <c r="E149" s="2"/>
      <c r="F149" s="18"/>
    </row>
    <row r="150" spans="1:6">
      <c r="A150" s="20" t="s">
        <v>693</v>
      </c>
      <c r="B150" s="20"/>
      <c r="C150" s="44" t="s">
        <v>629</v>
      </c>
      <c r="D150" s="18"/>
      <c r="E150" s="2"/>
      <c r="F150" s="18"/>
    </row>
    <row r="151" spans="1:6">
      <c r="A151" s="20" t="s">
        <v>0</v>
      </c>
      <c r="B151" s="20"/>
      <c r="C151" s="44"/>
      <c r="D151" s="18" t="s">
        <v>150</v>
      </c>
      <c r="E151" s="2">
        <f>SUM(C152:C169)/18</f>
        <v>25.552777777777774</v>
      </c>
      <c r="F151" s="18" t="s">
        <v>151</v>
      </c>
    </row>
    <row r="152" spans="1:6">
      <c r="A152" s="20">
        <v>1</v>
      </c>
      <c r="B152" s="29" t="s">
        <v>4</v>
      </c>
      <c r="C152" s="44">
        <v>43.4</v>
      </c>
      <c r="D152" s="18" t="s">
        <v>694</v>
      </c>
      <c r="E152" s="2"/>
      <c r="F152" s="18"/>
    </row>
    <row r="153" spans="1:6">
      <c r="A153" s="20">
        <v>2</v>
      </c>
      <c r="B153" s="29" t="s">
        <v>503</v>
      </c>
      <c r="C153" s="44">
        <v>38.299999999999997</v>
      </c>
      <c r="D153" s="18" t="s">
        <v>694</v>
      </c>
      <c r="E153" s="2"/>
      <c r="F153" s="18"/>
    </row>
    <row r="154" spans="1:6">
      <c r="A154" s="20">
        <v>3</v>
      </c>
      <c r="B154" s="29" t="s">
        <v>340</v>
      </c>
      <c r="C154" s="44">
        <v>38.15</v>
      </c>
      <c r="D154" s="18" t="s">
        <v>694</v>
      </c>
      <c r="E154" s="2"/>
      <c r="F154" s="18"/>
    </row>
    <row r="155" spans="1:6">
      <c r="A155" s="20">
        <v>4</v>
      </c>
      <c r="B155" s="29" t="s">
        <v>680</v>
      </c>
      <c r="C155" s="44">
        <v>31.2</v>
      </c>
      <c r="D155" s="18" t="s">
        <v>694</v>
      </c>
      <c r="E155" s="2"/>
      <c r="F155" s="18"/>
    </row>
    <row r="156" spans="1:6">
      <c r="A156" s="20">
        <v>4</v>
      </c>
      <c r="B156" s="29" t="s">
        <v>681</v>
      </c>
      <c r="C156" s="44">
        <v>31.2</v>
      </c>
      <c r="D156" s="18" t="s">
        <v>694</v>
      </c>
      <c r="E156" s="2"/>
      <c r="F156" s="18"/>
    </row>
    <row r="157" spans="1:6">
      <c r="A157" s="20">
        <v>6</v>
      </c>
      <c r="B157" s="29" t="s">
        <v>682</v>
      </c>
      <c r="C157" s="44">
        <v>29.75</v>
      </c>
      <c r="D157" s="18" t="s">
        <v>694</v>
      </c>
      <c r="E157" s="2"/>
      <c r="F157" s="18"/>
    </row>
    <row r="158" spans="1:6">
      <c r="A158" s="20">
        <v>7</v>
      </c>
      <c r="B158" s="29" t="s">
        <v>33</v>
      </c>
      <c r="C158" s="44">
        <v>27.45</v>
      </c>
      <c r="D158" s="18" t="s">
        <v>694</v>
      </c>
      <c r="E158" s="2"/>
      <c r="F158" s="18"/>
    </row>
    <row r="159" spans="1:6">
      <c r="A159" s="20">
        <v>8</v>
      </c>
      <c r="B159" s="29" t="s">
        <v>683</v>
      </c>
      <c r="C159" s="44">
        <v>25</v>
      </c>
      <c r="D159" s="18" t="s">
        <v>694</v>
      </c>
      <c r="E159" s="2"/>
      <c r="F159" s="18"/>
    </row>
    <row r="160" spans="1:6">
      <c r="A160" s="20">
        <v>8</v>
      </c>
      <c r="B160" s="29" t="s">
        <v>684</v>
      </c>
      <c r="C160" s="44">
        <v>25</v>
      </c>
      <c r="D160" s="18" t="s">
        <v>694</v>
      </c>
      <c r="E160" s="2"/>
      <c r="F160" s="18"/>
    </row>
    <row r="161" spans="1:6">
      <c r="A161" s="20">
        <v>10</v>
      </c>
      <c r="B161" s="29" t="s">
        <v>685</v>
      </c>
      <c r="C161" s="44">
        <v>22.5</v>
      </c>
      <c r="D161" s="18" t="s">
        <v>694</v>
      </c>
      <c r="E161" s="2"/>
      <c r="F161" s="18"/>
    </row>
    <row r="162" spans="1:6">
      <c r="A162" s="20">
        <v>11</v>
      </c>
      <c r="B162" s="29" t="s">
        <v>686</v>
      </c>
      <c r="C162" s="44">
        <v>22</v>
      </c>
      <c r="D162" s="18" t="s">
        <v>694</v>
      </c>
      <c r="E162" s="2"/>
      <c r="F162" s="18"/>
    </row>
    <row r="163" spans="1:6">
      <c r="A163" s="20">
        <v>11</v>
      </c>
      <c r="B163" s="29" t="s">
        <v>687</v>
      </c>
      <c r="C163" s="44">
        <v>22</v>
      </c>
      <c r="D163" s="18" t="s">
        <v>694</v>
      </c>
      <c r="E163" s="2"/>
      <c r="F163" s="18"/>
    </row>
    <row r="164" spans="1:6">
      <c r="A164" s="20">
        <v>11</v>
      </c>
      <c r="B164" s="29" t="s">
        <v>688</v>
      </c>
      <c r="C164" s="44">
        <v>22</v>
      </c>
      <c r="D164" s="18" t="s">
        <v>694</v>
      </c>
      <c r="E164" s="2"/>
      <c r="F164" s="18"/>
    </row>
    <row r="165" spans="1:6">
      <c r="A165" s="20">
        <v>14</v>
      </c>
      <c r="B165" s="29" t="s">
        <v>689</v>
      </c>
      <c r="C165" s="44">
        <v>20</v>
      </c>
      <c r="D165" s="18" t="s">
        <v>694</v>
      </c>
      <c r="E165" s="2"/>
      <c r="F165" s="18"/>
    </row>
    <row r="166" spans="1:6">
      <c r="A166" s="20">
        <v>14</v>
      </c>
      <c r="B166" s="29" t="s">
        <v>690</v>
      </c>
      <c r="C166" s="44">
        <v>20</v>
      </c>
      <c r="D166" s="18" t="s">
        <v>694</v>
      </c>
      <c r="E166" s="2"/>
      <c r="F166" s="18"/>
    </row>
    <row r="167" spans="1:6">
      <c r="A167" s="20">
        <v>16</v>
      </c>
      <c r="B167" s="29" t="s">
        <v>247</v>
      </c>
      <c r="C167" s="44">
        <v>17</v>
      </c>
      <c r="D167" s="18" t="s">
        <v>694</v>
      </c>
      <c r="E167" s="2"/>
      <c r="F167" s="18"/>
    </row>
    <row r="168" spans="1:6">
      <c r="A168" s="20">
        <v>17</v>
      </c>
      <c r="B168" s="29" t="s">
        <v>691</v>
      </c>
      <c r="C168" s="44">
        <v>12.5</v>
      </c>
      <c r="D168" s="18" t="s">
        <v>694</v>
      </c>
      <c r="E168" s="2"/>
      <c r="F168" s="18"/>
    </row>
    <row r="169" spans="1:6">
      <c r="A169" s="20">
        <v>17</v>
      </c>
      <c r="B169" s="29" t="s">
        <v>692</v>
      </c>
      <c r="C169" s="44">
        <v>12.5</v>
      </c>
      <c r="D169" s="18" t="s">
        <v>694</v>
      </c>
      <c r="E169" s="2"/>
      <c r="F169" s="18"/>
    </row>
    <row r="170" spans="1:6">
      <c r="A170" s="20"/>
      <c r="B170" s="20" t="s">
        <v>475</v>
      </c>
      <c r="C170" s="44"/>
      <c r="D170" s="18"/>
      <c r="E170" s="2"/>
      <c r="F170" s="18"/>
    </row>
    <row r="171" spans="1:6">
      <c r="A171" s="20" t="s">
        <v>27</v>
      </c>
      <c r="B171" s="20"/>
      <c r="C171" s="44"/>
      <c r="D171" s="18"/>
      <c r="E171" s="2"/>
      <c r="F171" s="18"/>
    </row>
    <row r="172" spans="1:6">
      <c r="A172" s="20">
        <v>1</v>
      </c>
      <c r="B172" s="29" t="s">
        <v>20</v>
      </c>
      <c r="C172" s="44">
        <v>24.85</v>
      </c>
      <c r="D172" s="18" t="s">
        <v>694</v>
      </c>
      <c r="E172" s="2"/>
      <c r="F172" s="18"/>
    </row>
    <row r="173" spans="1:6">
      <c r="A173" s="20">
        <v>2</v>
      </c>
      <c r="B173" s="29" t="s">
        <v>398</v>
      </c>
      <c r="C173" s="44">
        <v>17.5</v>
      </c>
      <c r="D173" s="18" t="s">
        <v>694</v>
      </c>
      <c r="E173" s="2"/>
      <c r="F173" s="18"/>
    </row>
    <row r="174" spans="1:6">
      <c r="A174" s="20">
        <v>3</v>
      </c>
      <c r="B174" s="29" t="s">
        <v>679</v>
      </c>
      <c r="C174" s="44">
        <v>12</v>
      </c>
      <c r="D174" s="18" t="s">
        <v>694</v>
      </c>
      <c r="E174" s="2"/>
      <c r="F174" s="18"/>
    </row>
    <row r="175" spans="1:6">
      <c r="A175" s="20"/>
      <c r="B175" s="20" t="s">
        <v>475</v>
      </c>
      <c r="C175" s="44"/>
      <c r="E175" s="2"/>
    </row>
    <row r="176" spans="1:6">
      <c r="A176" s="20" t="s">
        <v>774</v>
      </c>
      <c r="B176" s="20"/>
      <c r="C176" s="44" t="s">
        <v>776</v>
      </c>
    </row>
    <row r="177" spans="1:14">
      <c r="A177" s="20">
        <v>1</v>
      </c>
      <c r="B177" s="20" t="s">
        <v>772</v>
      </c>
      <c r="C177" s="44" t="s">
        <v>775</v>
      </c>
      <c r="D177" t="s">
        <v>773</v>
      </c>
    </row>
    <row r="178" spans="1:14">
      <c r="A178" s="20"/>
      <c r="B178" s="20" t="s">
        <v>475</v>
      </c>
      <c r="C178" s="44"/>
    </row>
    <row r="179" spans="1:14">
      <c r="A179" s="20" t="s">
        <v>780</v>
      </c>
      <c r="B179" s="20"/>
      <c r="C179" s="44"/>
      <c r="D179" t="s">
        <v>781</v>
      </c>
      <c r="E179">
        <v>13</v>
      </c>
      <c r="F179" t="s">
        <v>260</v>
      </c>
    </row>
    <row r="180" spans="1:14">
      <c r="A180" s="20" t="s">
        <v>0</v>
      </c>
      <c r="B180" s="20"/>
      <c r="C180" s="44" t="s">
        <v>778</v>
      </c>
      <c r="D180" s="18"/>
      <c r="E180" s="18"/>
      <c r="F180" s="18"/>
    </row>
    <row r="181" spans="1:14">
      <c r="A181" s="20">
        <v>1</v>
      </c>
      <c r="B181" s="20" t="s">
        <v>4</v>
      </c>
      <c r="C181" s="44">
        <v>16</v>
      </c>
      <c r="D181" s="18" t="s">
        <v>777</v>
      </c>
      <c r="E181" s="18"/>
      <c r="F181" s="18"/>
    </row>
    <row r="182" spans="1:14">
      <c r="A182" s="20">
        <v>2</v>
      </c>
      <c r="B182" s="20" t="s">
        <v>161</v>
      </c>
      <c r="C182" s="44">
        <v>10</v>
      </c>
      <c r="D182" s="18" t="s">
        <v>777</v>
      </c>
      <c r="E182" s="18"/>
      <c r="F182" s="18"/>
    </row>
    <row r="183" spans="1:14">
      <c r="A183" s="20"/>
      <c r="B183" s="20" t="s">
        <v>475</v>
      </c>
      <c r="C183" s="44"/>
      <c r="D183" s="18"/>
      <c r="E183" s="18"/>
      <c r="F183" s="18"/>
    </row>
    <row r="184" spans="1:14">
      <c r="A184" s="20" t="s">
        <v>27</v>
      </c>
      <c r="B184" s="20"/>
      <c r="C184" s="44" t="s">
        <v>779</v>
      </c>
      <c r="D184" s="18"/>
      <c r="E184" s="18"/>
      <c r="F184" s="18"/>
    </row>
    <row r="185" spans="1:14">
      <c r="A185" s="20">
        <v>1</v>
      </c>
      <c r="B185" s="20" t="s">
        <v>20</v>
      </c>
      <c r="C185" s="44">
        <v>2</v>
      </c>
      <c r="D185" s="18" t="s">
        <v>777</v>
      </c>
      <c r="E185" s="18"/>
      <c r="F185" s="18"/>
    </row>
    <row r="186" spans="1:14">
      <c r="A186" s="20"/>
      <c r="B186" s="20"/>
      <c r="C186" s="44"/>
      <c r="D186" s="18"/>
      <c r="E186" s="18"/>
      <c r="F186" s="18"/>
    </row>
    <row r="187" spans="1:14" s="18" customFormat="1">
      <c r="A187" s="20"/>
      <c r="B187" s="20" t="s">
        <v>475</v>
      </c>
      <c r="C187" s="44"/>
      <c r="J187" s="20"/>
      <c r="L187" s="19"/>
      <c r="N187" s="2"/>
    </row>
    <row r="188" spans="1:14" s="18" customFormat="1">
      <c r="A188" s="20" t="s">
        <v>1202</v>
      </c>
      <c r="C188" s="22"/>
      <c r="E188" s="2"/>
      <c r="J188" s="20"/>
      <c r="L188" s="19"/>
      <c r="N188" s="2"/>
    </row>
    <row r="189" spans="1:14" s="18" customFormat="1">
      <c r="A189" s="20" t="s">
        <v>0</v>
      </c>
      <c r="C189" s="22"/>
      <c r="D189" s="20" t="s">
        <v>150</v>
      </c>
      <c r="E189" s="2">
        <f>SUM(C190:C205)/16</f>
        <v>84.148749999999993</v>
      </c>
      <c r="F189" s="18" t="s">
        <v>151</v>
      </c>
      <c r="J189" s="20"/>
      <c r="L189" s="19"/>
      <c r="N189" s="2"/>
    </row>
    <row r="190" spans="1:14" s="18" customFormat="1">
      <c r="A190" s="20">
        <v>1</v>
      </c>
      <c r="B190" s="18" t="s">
        <v>161</v>
      </c>
      <c r="C190" s="19">
        <v>113.35</v>
      </c>
      <c r="D190" s="18" t="s">
        <v>1099</v>
      </c>
      <c r="E190" s="2"/>
      <c r="J190" s="20"/>
      <c r="L190" s="19"/>
      <c r="N190" s="2"/>
    </row>
    <row r="191" spans="1:14" s="18" customFormat="1">
      <c r="A191" s="20">
        <v>2</v>
      </c>
      <c r="B191" s="18" t="s">
        <v>4</v>
      </c>
      <c r="C191" s="19">
        <v>100.13</v>
      </c>
      <c r="D191" s="18" t="s">
        <v>1099</v>
      </c>
      <c r="E191" s="2"/>
      <c r="J191" s="20"/>
      <c r="L191" s="19"/>
      <c r="N191" s="2"/>
    </row>
    <row r="192" spans="1:14" s="18" customFormat="1">
      <c r="A192" s="20">
        <v>3</v>
      </c>
      <c r="B192" s="18" t="s">
        <v>1095</v>
      </c>
      <c r="C192" s="19">
        <v>97.05</v>
      </c>
      <c r="D192" s="18" t="s">
        <v>1099</v>
      </c>
      <c r="E192" s="2"/>
      <c r="J192" s="20"/>
      <c r="L192" s="19"/>
      <c r="N192" s="2"/>
    </row>
    <row r="193" spans="1:14" s="18" customFormat="1">
      <c r="A193" s="20">
        <v>4</v>
      </c>
      <c r="B193" s="18" t="s">
        <v>340</v>
      </c>
      <c r="C193" s="19">
        <v>92.05</v>
      </c>
      <c r="D193" s="18" t="s">
        <v>1099</v>
      </c>
      <c r="E193" s="2"/>
      <c r="J193" s="20"/>
      <c r="L193" s="19"/>
      <c r="N193" s="2"/>
    </row>
    <row r="194" spans="1:14" s="18" customFormat="1">
      <c r="A194" s="20">
        <v>5</v>
      </c>
      <c r="B194" s="18" t="s">
        <v>347</v>
      </c>
      <c r="C194" s="19">
        <v>87.05</v>
      </c>
      <c r="D194" s="18" t="s">
        <v>1113</v>
      </c>
      <c r="E194" s="2"/>
      <c r="J194" s="20"/>
      <c r="L194" s="19"/>
      <c r="N194" s="2"/>
    </row>
    <row r="195" spans="1:14" s="18" customFormat="1">
      <c r="A195" s="20">
        <v>5</v>
      </c>
      <c r="B195" s="18" t="s">
        <v>448</v>
      </c>
      <c r="C195" s="19">
        <v>87.05</v>
      </c>
      <c r="D195" s="18" t="s">
        <v>1099</v>
      </c>
      <c r="E195" s="2"/>
      <c r="J195" s="20"/>
      <c r="L195" s="19"/>
      <c r="N195" s="2"/>
    </row>
    <row r="196" spans="1:14" s="18" customFormat="1">
      <c r="A196" s="20">
        <v>5</v>
      </c>
      <c r="B196" s="18" t="s">
        <v>749</v>
      </c>
      <c r="C196" s="19">
        <v>87.05</v>
      </c>
      <c r="D196" s="18" t="s">
        <v>1099</v>
      </c>
      <c r="E196" s="2"/>
      <c r="J196" s="20"/>
      <c r="L196" s="19"/>
      <c r="N196" s="2"/>
    </row>
    <row r="197" spans="1:14" s="18" customFormat="1">
      <c r="A197" s="20">
        <v>5</v>
      </c>
      <c r="B197" s="18" t="s">
        <v>421</v>
      </c>
      <c r="C197" s="19">
        <v>87.05</v>
      </c>
      <c r="D197" s="18" t="s">
        <v>1099</v>
      </c>
      <c r="E197" s="2"/>
      <c r="J197" s="20"/>
      <c r="L197" s="19"/>
      <c r="N197" s="2"/>
    </row>
    <row r="198" spans="1:14" s="18" customFormat="1">
      <c r="A198" s="20">
        <v>5</v>
      </c>
      <c r="B198" s="18" t="s">
        <v>327</v>
      </c>
      <c r="C198" s="19">
        <v>87.05</v>
      </c>
      <c r="D198" s="18" t="s">
        <v>1099</v>
      </c>
      <c r="E198" s="2"/>
      <c r="J198" s="20"/>
      <c r="L198" s="19"/>
      <c r="N198" s="2"/>
    </row>
    <row r="199" spans="1:14" s="18" customFormat="1">
      <c r="A199" s="20">
        <v>10</v>
      </c>
      <c r="B199" s="18" t="s">
        <v>210</v>
      </c>
      <c r="C199" s="19">
        <v>87.05</v>
      </c>
      <c r="D199" s="18" t="s">
        <v>1099</v>
      </c>
      <c r="E199" s="2"/>
      <c r="J199" s="20"/>
      <c r="L199" s="19"/>
      <c r="N199" s="2"/>
    </row>
    <row r="200" spans="1:14" s="18" customFormat="1">
      <c r="A200" s="20">
        <v>11</v>
      </c>
      <c r="B200" s="18" t="s">
        <v>1097</v>
      </c>
      <c r="C200" s="19">
        <v>82.05</v>
      </c>
      <c r="D200" s="18" t="s">
        <v>1099</v>
      </c>
      <c r="E200" s="2"/>
      <c r="J200" s="20"/>
      <c r="L200" s="19"/>
      <c r="N200" s="2"/>
    </row>
    <row r="201" spans="1:14" s="18" customFormat="1">
      <c r="A201" s="20">
        <v>12</v>
      </c>
      <c r="B201" s="18" t="s">
        <v>247</v>
      </c>
      <c r="C201" s="19">
        <v>77.05</v>
      </c>
      <c r="D201" s="18" t="s">
        <v>1099</v>
      </c>
      <c r="E201" s="2"/>
      <c r="J201" s="20"/>
      <c r="L201" s="19"/>
      <c r="N201" s="2"/>
    </row>
    <row r="202" spans="1:14" s="18" customFormat="1">
      <c r="A202" s="20">
        <v>13</v>
      </c>
      <c r="B202" s="18" t="s">
        <v>1098</v>
      </c>
      <c r="C202" s="19">
        <v>72.05</v>
      </c>
      <c r="D202" s="18" t="s">
        <v>1099</v>
      </c>
      <c r="E202" s="2"/>
      <c r="J202" s="20"/>
      <c r="L202" s="19"/>
      <c r="N202" s="2"/>
    </row>
    <row r="203" spans="1:14" s="18" customFormat="1">
      <c r="A203" s="20">
        <v>13</v>
      </c>
      <c r="B203" s="18" t="s">
        <v>1100</v>
      </c>
      <c r="C203" s="19">
        <v>72.05</v>
      </c>
      <c r="D203" s="18" t="s">
        <v>1099</v>
      </c>
      <c r="E203" s="2"/>
      <c r="J203" s="20"/>
      <c r="L203" s="19"/>
      <c r="N203" s="2"/>
    </row>
    <row r="204" spans="1:14" s="18" customFormat="1">
      <c r="A204" s="20">
        <v>15</v>
      </c>
      <c r="B204" s="18" t="s">
        <v>1102</v>
      </c>
      <c r="C204" s="19">
        <v>59.15</v>
      </c>
      <c r="D204" s="18" t="s">
        <v>1099</v>
      </c>
      <c r="E204" s="2"/>
      <c r="J204" s="20"/>
      <c r="L204" s="19"/>
      <c r="N204" s="2"/>
    </row>
    <row r="205" spans="1:14" s="18" customFormat="1">
      <c r="A205" s="20">
        <v>15</v>
      </c>
      <c r="B205" s="18" t="s">
        <v>1101</v>
      </c>
      <c r="C205" s="19">
        <v>59.15</v>
      </c>
      <c r="D205" s="18" t="s">
        <v>1099</v>
      </c>
      <c r="E205" s="2"/>
      <c r="J205" s="20"/>
      <c r="L205" s="19"/>
      <c r="N205" s="2"/>
    </row>
    <row r="206" spans="1:14" s="18" customFormat="1">
      <c r="A206" s="20"/>
      <c r="B206" s="18" t="s">
        <v>475</v>
      </c>
      <c r="C206" s="22"/>
      <c r="E206" s="2"/>
      <c r="J206" s="20"/>
      <c r="L206" s="19"/>
      <c r="N206" s="2"/>
    </row>
    <row r="207" spans="1:14" s="18" customFormat="1">
      <c r="A207" s="20" t="s">
        <v>27</v>
      </c>
      <c r="C207" s="22"/>
      <c r="D207" s="20" t="s">
        <v>150</v>
      </c>
      <c r="E207" s="2">
        <f>SUM(C208:C212)/5</f>
        <v>56.416000000000011</v>
      </c>
      <c r="F207" s="18" t="s">
        <v>151</v>
      </c>
      <c r="J207" s="20"/>
      <c r="L207" s="19"/>
      <c r="N207" s="2"/>
    </row>
    <row r="208" spans="1:14" s="18" customFormat="1">
      <c r="A208" s="20">
        <v>1</v>
      </c>
      <c r="B208" s="18" t="s">
        <v>1094</v>
      </c>
      <c r="C208" s="19">
        <v>72.13</v>
      </c>
      <c r="D208" s="18" t="s">
        <v>1113</v>
      </c>
      <c r="E208" s="2"/>
      <c r="J208" s="20"/>
      <c r="L208" s="19"/>
      <c r="N208" s="2"/>
    </row>
    <row r="209" spans="1:14" s="18" customFormat="1">
      <c r="A209" s="20">
        <v>2</v>
      </c>
      <c r="B209" s="18" t="s">
        <v>20</v>
      </c>
      <c r="C209" s="19">
        <v>72.05</v>
      </c>
      <c r="D209" s="18" t="s">
        <v>1113</v>
      </c>
      <c r="E209" s="2"/>
      <c r="J209" s="20"/>
      <c r="L209" s="19"/>
      <c r="N209" s="2"/>
    </row>
    <row r="210" spans="1:14" s="18" customFormat="1">
      <c r="A210" s="20">
        <v>3</v>
      </c>
      <c r="B210" s="18" t="s">
        <v>760</v>
      </c>
      <c r="C210" s="19">
        <v>59.15</v>
      </c>
      <c r="D210" s="18" t="s">
        <v>1099</v>
      </c>
      <c r="E210" s="2"/>
      <c r="J210" s="20"/>
      <c r="L210" s="19"/>
      <c r="N210" s="2"/>
    </row>
    <row r="211" spans="1:14" s="18" customFormat="1">
      <c r="A211" s="20">
        <v>4</v>
      </c>
      <c r="B211" s="18" t="s">
        <v>193</v>
      </c>
      <c r="C211" s="19">
        <v>58.15</v>
      </c>
      <c r="D211" s="18" t="s">
        <v>1099</v>
      </c>
      <c r="E211" s="2"/>
      <c r="J211" s="20"/>
      <c r="L211" s="19"/>
      <c r="N211" s="2"/>
    </row>
    <row r="212" spans="1:14" s="18" customFormat="1">
      <c r="A212" s="20">
        <v>5</v>
      </c>
      <c r="B212" t="s">
        <v>768</v>
      </c>
      <c r="C212" s="19">
        <v>20.6</v>
      </c>
      <c r="D212" s="18" t="s">
        <v>1099</v>
      </c>
      <c r="E212" s="2"/>
      <c r="J212" s="20"/>
      <c r="L212" s="19"/>
      <c r="N212" s="2"/>
    </row>
    <row r="213" spans="1:14">
      <c r="A213" s="20"/>
      <c r="B213" s="20" t="s">
        <v>475</v>
      </c>
      <c r="C213" s="44"/>
      <c r="D213" s="18"/>
      <c r="E213" s="18"/>
      <c r="F213" s="18"/>
    </row>
    <row r="214" spans="1:14">
      <c r="A214" s="20"/>
      <c r="B214" s="20"/>
      <c r="C214" s="44"/>
      <c r="D214" s="18"/>
      <c r="E214" s="18"/>
      <c r="F214" s="18"/>
    </row>
    <row r="215" spans="1:14">
      <c r="A215" s="20" t="s">
        <v>25</v>
      </c>
      <c r="B215" s="20"/>
      <c r="C215" s="44"/>
      <c r="E215" s="2"/>
    </row>
    <row r="216" spans="1:14">
      <c r="A216" s="20" t="s">
        <v>0</v>
      </c>
      <c r="B216" s="20"/>
      <c r="C216" s="44"/>
      <c r="D216" s="1" t="s">
        <v>184</v>
      </c>
      <c r="E216" s="3">
        <f>SUM(C217:C230)/10</f>
        <v>74</v>
      </c>
      <c r="F216" t="s">
        <v>260</v>
      </c>
    </row>
    <row r="217" spans="1:14">
      <c r="A217" s="20">
        <v>1</v>
      </c>
      <c r="B217" s="20" t="s">
        <v>139</v>
      </c>
      <c r="C217" s="50">
        <v>71</v>
      </c>
      <c r="D217" s="1" t="s">
        <v>138</v>
      </c>
      <c r="E217" t="s">
        <v>176</v>
      </c>
    </row>
    <row r="218" spans="1:14">
      <c r="A218" s="20"/>
      <c r="B218" s="20"/>
      <c r="C218" s="50"/>
      <c r="D218" s="1"/>
    </row>
    <row r="219" spans="1:14">
      <c r="A219" s="20">
        <v>1</v>
      </c>
      <c r="B219" s="20" t="s">
        <v>136</v>
      </c>
      <c r="C219" s="50">
        <v>225</v>
      </c>
      <c r="D219" s="1" t="s">
        <v>28</v>
      </c>
      <c r="E219" t="s">
        <v>175</v>
      </c>
    </row>
    <row r="220" spans="1:14">
      <c r="A220" s="20">
        <v>2</v>
      </c>
      <c r="B220" s="20" t="s">
        <v>169</v>
      </c>
      <c r="C220" s="50">
        <v>77</v>
      </c>
      <c r="D220" s="1" t="s">
        <v>28</v>
      </c>
      <c r="E220" t="s">
        <v>178</v>
      </c>
    </row>
    <row r="221" spans="1:14">
      <c r="A221" s="20">
        <v>3</v>
      </c>
      <c r="B221" s="20" t="s">
        <v>158</v>
      </c>
      <c r="C221" s="50">
        <v>51</v>
      </c>
      <c r="D221" s="1" t="s">
        <v>170</v>
      </c>
      <c r="E221" t="s">
        <v>183</v>
      </c>
    </row>
    <row r="222" spans="1:14">
      <c r="A222" s="20">
        <v>4</v>
      </c>
      <c r="B222" s="20" t="s">
        <v>33</v>
      </c>
      <c r="C222" s="50">
        <v>42</v>
      </c>
      <c r="D222" s="1" t="s">
        <v>28</v>
      </c>
      <c r="E222" t="s">
        <v>182</v>
      </c>
    </row>
    <row r="223" spans="1:14">
      <c r="A223" s="20"/>
      <c r="B223" s="20" t="s">
        <v>475</v>
      </c>
      <c r="C223" s="50"/>
      <c r="D223" s="1"/>
    </row>
    <row r="224" spans="1:14">
      <c r="A224" s="20">
        <v>1</v>
      </c>
      <c r="B224" s="20" t="s">
        <v>4</v>
      </c>
      <c r="C224" s="50">
        <v>76</v>
      </c>
      <c r="D224" s="1" t="s">
        <v>171</v>
      </c>
      <c r="E224" t="s">
        <v>179</v>
      </c>
    </row>
    <row r="225" spans="1:6">
      <c r="A225" s="20">
        <v>2</v>
      </c>
      <c r="B225" s="20" t="s">
        <v>161</v>
      </c>
      <c r="C225" s="50">
        <v>67</v>
      </c>
      <c r="D225" s="1" t="s">
        <v>26</v>
      </c>
      <c r="E225" t="s">
        <v>180</v>
      </c>
    </row>
    <row r="226" spans="1:6">
      <c r="A226" s="20">
        <v>3</v>
      </c>
      <c r="B226" s="20" t="s">
        <v>172</v>
      </c>
      <c r="C226" s="50">
        <v>32</v>
      </c>
      <c r="D226" s="1" t="s">
        <v>26</v>
      </c>
      <c r="E226" t="s">
        <v>181</v>
      </c>
    </row>
    <row r="227" spans="1:6">
      <c r="A227" s="20"/>
      <c r="B227" s="20"/>
      <c r="C227" s="50"/>
      <c r="D227" s="1"/>
    </row>
    <row r="228" spans="1:6">
      <c r="A228" s="20">
        <v>1</v>
      </c>
      <c r="B228" s="20" t="s">
        <v>4</v>
      </c>
      <c r="C228" s="50">
        <v>20</v>
      </c>
      <c r="D228" s="1" t="s">
        <v>173</v>
      </c>
      <c r="E228" t="s">
        <v>177</v>
      </c>
    </row>
    <row r="229" spans="1:6">
      <c r="A229" s="20"/>
      <c r="B229" s="20"/>
      <c r="C229" s="50"/>
      <c r="D229" s="1"/>
    </row>
    <row r="230" spans="1:6">
      <c r="A230" s="20">
        <v>1</v>
      </c>
      <c r="B230" s="20" t="s">
        <v>174</v>
      </c>
      <c r="C230" s="50">
        <v>79</v>
      </c>
      <c r="D230" s="1" t="s">
        <v>29</v>
      </c>
      <c r="E230" t="s">
        <v>179</v>
      </c>
    </row>
    <row r="231" spans="1:6">
      <c r="A231" s="20"/>
      <c r="B231" s="20" t="s">
        <v>475</v>
      </c>
      <c r="C231" s="48"/>
      <c r="D231" s="1"/>
      <c r="E231" s="2"/>
    </row>
    <row r="232" spans="1:6">
      <c r="A232" s="20" t="s">
        <v>27</v>
      </c>
      <c r="B232" s="20"/>
      <c r="C232" s="44"/>
      <c r="D232" s="1" t="s">
        <v>184</v>
      </c>
      <c r="E232" s="3">
        <f>SUM(C233:C240)/6</f>
        <v>62</v>
      </c>
      <c r="F232" t="s">
        <v>260</v>
      </c>
    </row>
    <row r="233" spans="1:6">
      <c r="A233" s="20">
        <v>1</v>
      </c>
      <c r="B233" s="20" t="s">
        <v>191</v>
      </c>
      <c r="C233" s="50">
        <v>67</v>
      </c>
      <c r="D233" s="1" t="s">
        <v>28</v>
      </c>
      <c r="E233" t="s">
        <v>185</v>
      </c>
    </row>
    <row r="234" spans="1:6">
      <c r="A234" s="20">
        <v>2</v>
      </c>
      <c r="B234" s="20" t="s">
        <v>20</v>
      </c>
      <c r="C234" s="50">
        <v>43</v>
      </c>
      <c r="D234" s="1" t="s">
        <v>28</v>
      </c>
      <c r="E234" t="s">
        <v>476</v>
      </c>
    </row>
    <row r="235" spans="1:6">
      <c r="A235" s="20">
        <v>3</v>
      </c>
      <c r="B235" s="20" t="s">
        <v>192</v>
      </c>
      <c r="C235" s="50">
        <v>38</v>
      </c>
      <c r="D235" s="1" t="s">
        <v>28</v>
      </c>
      <c r="E235" s="3" t="s">
        <v>186</v>
      </c>
    </row>
    <row r="236" spans="1:6">
      <c r="A236" s="20"/>
      <c r="B236" s="20"/>
      <c r="C236" s="50"/>
      <c r="D236" s="1"/>
    </row>
    <row r="237" spans="1:6">
      <c r="A237" s="20">
        <v>1</v>
      </c>
      <c r="B237" s="20" t="s">
        <v>193</v>
      </c>
      <c r="C237" s="50">
        <v>115</v>
      </c>
      <c r="D237" s="1" t="s">
        <v>189</v>
      </c>
      <c r="E237" t="s">
        <v>190</v>
      </c>
    </row>
    <row r="238" spans="1:6">
      <c r="A238" s="20"/>
      <c r="B238" s="20"/>
      <c r="C238" s="50"/>
      <c r="D238" s="1"/>
    </row>
    <row r="239" spans="1:6">
      <c r="A239" s="20">
        <v>1</v>
      </c>
      <c r="B239" s="20" t="s">
        <v>192</v>
      </c>
      <c r="C239" s="50">
        <v>58</v>
      </c>
      <c r="D239" s="1" t="s">
        <v>187</v>
      </c>
      <c r="E239" t="s">
        <v>477</v>
      </c>
    </row>
    <row r="240" spans="1:6">
      <c r="A240" s="20">
        <v>2</v>
      </c>
      <c r="B240" s="20" t="s">
        <v>20</v>
      </c>
      <c r="C240" s="50">
        <v>51</v>
      </c>
      <c r="D240" s="1" t="s">
        <v>29</v>
      </c>
      <c r="E240" t="s">
        <v>188</v>
      </c>
    </row>
    <row r="241" spans="1:4">
      <c r="A241" s="20"/>
      <c r="B241" s="20"/>
      <c r="C241" s="44"/>
    </row>
    <row r="242" spans="1:4">
      <c r="B242" s="20" t="s">
        <v>475</v>
      </c>
    </row>
    <row r="244" spans="1:4">
      <c r="A244" t="s">
        <v>1052</v>
      </c>
    </row>
    <row r="245" spans="1:4">
      <c r="A245" t="s">
        <v>0</v>
      </c>
    </row>
    <row r="246" spans="1:4">
      <c r="A246" s="20">
        <v>1</v>
      </c>
      <c r="B246" t="s">
        <v>4</v>
      </c>
      <c r="C246" s="19">
        <v>73.55</v>
      </c>
      <c r="D246" t="s">
        <v>1053</v>
      </c>
    </row>
    <row r="247" spans="1:4">
      <c r="A247" s="20">
        <v>2</v>
      </c>
      <c r="B247" t="s">
        <v>1054</v>
      </c>
      <c r="C247" s="19">
        <v>73.45</v>
      </c>
      <c r="D247" s="18" t="s">
        <v>1053</v>
      </c>
    </row>
    <row r="248" spans="1:4">
      <c r="A248" s="20">
        <v>3</v>
      </c>
      <c r="B248" t="s">
        <v>161</v>
      </c>
      <c r="C248" s="19">
        <v>67.150000000000006</v>
      </c>
      <c r="D248" s="18" t="s">
        <v>1053</v>
      </c>
    </row>
    <row r="249" spans="1:4">
      <c r="A249" s="20">
        <v>4</v>
      </c>
      <c r="B249" t="s">
        <v>998</v>
      </c>
      <c r="C249" s="19">
        <v>53.92</v>
      </c>
      <c r="D249" s="18" t="s">
        <v>1053</v>
      </c>
    </row>
    <row r="250" spans="1:4">
      <c r="A250" s="20">
        <v>5</v>
      </c>
      <c r="B250" t="s">
        <v>10</v>
      </c>
      <c r="C250" s="19">
        <v>50.9</v>
      </c>
      <c r="D250" s="18" t="s">
        <v>1053</v>
      </c>
    </row>
    <row r="251" spans="1:4">
      <c r="A251" s="20">
        <v>6</v>
      </c>
      <c r="B251" t="s">
        <v>347</v>
      </c>
      <c r="C251" s="19">
        <v>45.75</v>
      </c>
      <c r="D251" s="18" t="s">
        <v>1053</v>
      </c>
    </row>
    <row r="252" spans="1:4">
      <c r="B252" s="20" t="s">
        <v>475</v>
      </c>
      <c r="C252" s="19"/>
    </row>
    <row r="253" spans="1:4">
      <c r="A253" t="s">
        <v>27</v>
      </c>
      <c r="C253" s="19"/>
    </row>
    <row r="254" spans="1:4">
      <c r="A254" s="20">
        <v>1</v>
      </c>
      <c r="B254" t="s">
        <v>20</v>
      </c>
      <c r="C254" s="19">
        <v>41.6</v>
      </c>
      <c r="D254" s="18" t="s">
        <v>1053</v>
      </c>
    </row>
    <row r="255" spans="1:4">
      <c r="A255" s="20">
        <v>2</v>
      </c>
      <c r="B255" t="s">
        <v>1055</v>
      </c>
      <c r="C255" s="19">
        <v>37.72</v>
      </c>
      <c r="D255" s="18" t="s">
        <v>1053</v>
      </c>
    </row>
    <row r="256" spans="1:4">
      <c r="B256" s="20" t="s">
        <v>475</v>
      </c>
    </row>
    <row r="258" spans="1:6">
      <c r="A258" t="s">
        <v>1159</v>
      </c>
      <c r="C258" t="s">
        <v>1164</v>
      </c>
    </row>
    <row r="259" spans="1:6">
      <c r="A259" t="s">
        <v>0</v>
      </c>
      <c r="D259" s="20" t="s">
        <v>150</v>
      </c>
      <c r="E259" s="2">
        <f>SUM(C260:C305)/46</f>
        <v>32.611086956521739</v>
      </c>
      <c r="F259" s="18" t="s">
        <v>151</v>
      </c>
    </row>
    <row r="260" spans="1:6">
      <c r="A260" s="20">
        <v>1</v>
      </c>
      <c r="B260" t="s">
        <v>1115</v>
      </c>
      <c r="C260" s="19">
        <v>42.9</v>
      </c>
      <c r="D260" t="s">
        <v>1165</v>
      </c>
    </row>
    <row r="261" spans="1:6">
      <c r="A261" s="20">
        <v>2</v>
      </c>
      <c r="B261" t="s">
        <v>1116</v>
      </c>
      <c r="C261" s="19">
        <v>41.6</v>
      </c>
      <c r="D261" s="18" t="s">
        <v>1165</v>
      </c>
    </row>
    <row r="262" spans="1:6">
      <c r="A262" s="20">
        <v>3</v>
      </c>
      <c r="B262" t="s">
        <v>161</v>
      </c>
      <c r="C262" s="19">
        <v>41.45</v>
      </c>
      <c r="D262" s="18" t="s">
        <v>1165</v>
      </c>
    </row>
    <row r="263" spans="1:6">
      <c r="A263" s="20">
        <v>4</v>
      </c>
      <c r="B263" t="s">
        <v>1117</v>
      </c>
      <c r="C263" s="19">
        <v>40.700000000000003</v>
      </c>
      <c r="D263" s="18" t="s">
        <v>1165</v>
      </c>
    </row>
    <row r="264" spans="1:6">
      <c r="A264" s="20">
        <v>5</v>
      </c>
      <c r="B264" t="s">
        <v>1118</v>
      </c>
      <c r="C264" s="19">
        <v>40.299999999999997</v>
      </c>
      <c r="D264" s="18" t="s">
        <v>1165</v>
      </c>
    </row>
    <row r="265" spans="1:6">
      <c r="A265" s="20">
        <v>6</v>
      </c>
      <c r="B265" t="s">
        <v>790</v>
      </c>
      <c r="C265" s="19">
        <v>38.299999999999997</v>
      </c>
      <c r="D265" s="18" t="s">
        <v>1165</v>
      </c>
    </row>
    <row r="266" spans="1:6">
      <c r="A266" s="20">
        <v>7</v>
      </c>
      <c r="B266" t="s">
        <v>894</v>
      </c>
      <c r="C266" s="19">
        <v>38.25</v>
      </c>
      <c r="D266" s="18" t="s">
        <v>1165</v>
      </c>
    </row>
    <row r="267" spans="1:6">
      <c r="A267" s="20">
        <v>8</v>
      </c>
      <c r="B267" t="s">
        <v>1120</v>
      </c>
      <c r="C267" s="19">
        <v>38</v>
      </c>
      <c r="D267" s="18" t="s">
        <v>1165</v>
      </c>
    </row>
    <row r="268" spans="1:6">
      <c r="A268" s="20">
        <v>9</v>
      </c>
      <c r="B268" t="s">
        <v>1121</v>
      </c>
      <c r="C268" s="19">
        <v>37.450000000000003</v>
      </c>
      <c r="D268" s="18" t="s">
        <v>1165</v>
      </c>
    </row>
    <row r="269" spans="1:6">
      <c r="A269" s="20">
        <v>10</v>
      </c>
      <c r="B269" t="s">
        <v>1122</v>
      </c>
      <c r="C269" s="19">
        <v>37.4</v>
      </c>
      <c r="D269" s="18" t="s">
        <v>1165</v>
      </c>
    </row>
    <row r="270" spans="1:6">
      <c r="A270" s="20">
        <v>11</v>
      </c>
      <c r="B270" t="s">
        <v>1123</v>
      </c>
      <c r="C270" s="19">
        <v>37.200000000000003</v>
      </c>
      <c r="D270" s="18" t="s">
        <v>1165</v>
      </c>
    </row>
    <row r="271" spans="1:6">
      <c r="A271" s="20">
        <v>12</v>
      </c>
      <c r="B271" t="s">
        <v>905</v>
      </c>
      <c r="C271" s="19">
        <v>37.1</v>
      </c>
      <c r="D271" s="18" t="s">
        <v>1165</v>
      </c>
    </row>
    <row r="272" spans="1:6">
      <c r="A272" s="20">
        <v>13</v>
      </c>
      <c r="B272" t="s">
        <v>1124</v>
      </c>
      <c r="C272" s="19">
        <v>37</v>
      </c>
      <c r="D272" s="18" t="s">
        <v>1165</v>
      </c>
    </row>
    <row r="273" spans="1:4">
      <c r="A273" s="20">
        <v>14</v>
      </c>
      <c r="B273" t="s">
        <v>1125</v>
      </c>
      <c r="C273" s="19">
        <v>36.6</v>
      </c>
      <c r="D273" s="18" t="s">
        <v>1165</v>
      </c>
    </row>
    <row r="274" spans="1:4">
      <c r="A274" s="20">
        <v>14</v>
      </c>
      <c r="B274" t="s">
        <v>1119</v>
      </c>
      <c r="C274" s="19">
        <v>36.6</v>
      </c>
      <c r="D274" s="18" t="s">
        <v>1165</v>
      </c>
    </row>
    <row r="275" spans="1:4">
      <c r="A275" s="20">
        <v>16</v>
      </c>
      <c r="B275" t="s">
        <v>1072</v>
      </c>
      <c r="C275" s="19">
        <v>36.5</v>
      </c>
      <c r="D275" s="18" t="s">
        <v>1165</v>
      </c>
    </row>
    <row r="276" spans="1:4">
      <c r="A276" s="20">
        <v>17</v>
      </c>
      <c r="B276" t="s">
        <v>907</v>
      </c>
      <c r="C276" s="19">
        <v>35.799999999999997</v>
      </c>
      <c r="D276" s="18" t="s">
        <v>1165</v>
      </c>
    </row>
    <row r="277" spans="1:4">
      <c r="A277" s="20">
        <v>18</v>
      </c>
      <c r="B277" t="s">
        <v>899</v>
      </c>
      <c r="C277" s="19">
        <v>35.5</v>
      </c>
      <c r="D277" s="18" t="s">
        <v>1165</v>
      </c>
    </row>
    <row r="278" spans="1:4">
      <c r="A278" s="20">
        <v>19</v>
      </c>
      <c r="B278" t="s">
        <v>4</v>
      </c>
      <c r="C278" s="19">
        <v>35.200000000000003</v>
      </c>
      <c r="D278" s="18" t="s">
        <v>1165</v>
      </c>
    </row>
    <row r="279" spans="1:4">
      <c r="A279" s="20">
        <v>20</v>
      </c>
      <c r="B279" t="s">
        <v>1073</v>
      </c>
      <c r="C279" s="19">
        <v>35.15</v>
      </c>
      <c r="D279" s="18" t="s">
        <v>1165</v>
      </c>
    </row>
    <row r="280" spans="1:4">
      <c r="A280" s="20">
        <v>21</v>
      </c>
      <c r="B280" t="s">
        <v>1126</v>
      </c>
      <c r="C280" s="19">
        <v>34.82</v>
      </c>
      <c r="D280" s="18" t="s">
        <v>1165</v>
      </c>
    </row>
    <row r="281" spans="1:4">
      <c r="A281" s="20">
        <v>22</v>
      </c>
      <c r="B281" t="s">
        <v>1127</v>
      </c>
      <c r="C281" s="19">
        <v>34.11</v>
      </c>
      <c r="D281" s="18" t="s">
        <v>1165</v>
      </c>
    </row>
    <row r="282" spans="1:4">
      <c r="A282" s="20">
        <v>23</v>
      </c>
      <c r="B282" t="s">
        <v>33</v>
      </c>
      <c r="C282" s="19">
        <v>34.049999999999997</v>
      </c>
      <c r="D282" s="18" t="s">
        <v>1165</v>
      </c>
    </row>
    <row r="283" spans="1:4">
      <c r="A283" s="20">
        <v>24</v>
      </c>
      <c r="B283" t="s">
        <v>1128</v>
      </c>
      <c r="C283" s="19">
        <v>33.880000000000003</v>
      </c>
      <c r="D283" s="18" t="s">
        <v>1165</v>
      </c>
    </row>
    <row r="284" spans="1:4">
      <c r="A284" s="20">
        <v>25</v>
      </c>
      <c r="B284" t="s">
        <v>1024</v>
      </c>
      <c r="C284" s="19">
        <v>33.270000000000003</v>
      </c>
      <c r="D284" s="18" t="s">
        <v>1165</v>
      </c>
    </row>
    <row r="285" spans="1:4">
      <c r="A285" s="20">
        <v>26</v>
      </c>
      <c r="B285" t="s">
        <v>1129</v>
      </c>
      <c r="C285" s="19">
        <v>33</v>
      </c>
      <c r="D285" s="18" t="s">
        <v>1165</v>
      </c>
    </row>
    <row r="286" spans="1:4">
      <c r="A286" s="20">
        <v>27</v>
      </c>
      <c r="B286" t="s">
        <v>1130</v>
      </c>
      <c r="C286" s="19">
        <v>32.020000000000003</v>
      </c>
      <c r="D286" s="18" t="s">
        <v>1165</v>
      </c>
    </row>
    <row r="287" spans="1:4">
      <c r="A287" s="20">
        <v>28</v>
      </c>
      <c r="B287" t="s">
        <v>1131</v>
      </c>
      <c r="C287" s="19">
        <v>32</v>
      </c>
      <c r="D287" s="18" t="s">
        <v>1165</v>
      </c>
    </row>
    <row r="288" spans="1:4">
      <c r="A288" s="20">
        <v>29</v>
      </c>
      <c r="B288" t="s">
        <v>1132</v>
      </c>
      <c r="C288" s="19">
        <v>30.6</v>
      </c>
      <c r="D288" s="18" t="s">
        <v>1165</v>
      </c>
    </row>
    <row r="289" spans="1:4">
      <c r="A289" s="20">
        <v>30</v>
      </c>
      <c r="B289" t="s">
        <v>1133</v>
      </c>
      <c r="C289" s="19">
        <v>30.3</v>
      </c>
      <c r="D289" s="18" t="s">
        <v>1165</v>
      </c>
    </row>
    <row r="290" spans="1:4">
      <c r="A290" s="20">
        <v>31</v>
      </c>
      <c r="B290" t="s">
        <v>1134</v>
      </c>
      <c r="C290" s="19">
        <v>30.12</v>
      </c>
      <c r="D290" s="18" t="s">
        <v>1165</v>
      </c>
    </row>
    <row r="291" spans="1:4">
      <c r="A291" s="20">
        <v>32</v>
      </c>
      <c r="B291" t="s">
        <v>998</v>
      </c>
      <c r="C291" s="19">
        <v>29.89</v>
      </c>
      <c r="D291" s="18" t="s">
        <v>1165</v>
      </c>
    </row>
    <row r="292" spans="1:4">
      <c r="A292" s="20">
        <v>33</v>
      </c>
      <c r="B292" t="s">
        <v>1135</v>
      </c>
      <c r="C292" s="19">
        <v>29.53</v>
      </c>
      <c r="D292" s="18" t="s">
        <v>1165</v>
      </c>
    </row>
    <row r="293" spans="1:4">
      <c r="A293" s="20">
        <v>34</v>
      </c>
      <c r="B293" t="s">
        <v>347</v>
      </c>
      <c r="C293" s="19">
        <v>28.9</v>
      </c>
      <c r="D293" s="18" t="s">
        <v>1165</v>
      </c>
    </row>
    <row r="294" spans="1:4">
      <c r="A294" s="20">
        <v>35</v>
      </c>
      <c r="B294" t="s">
        <v>1136</v>
      </c>
      <c r="C294" s="19">
        <v>28.85</v>
      </c>
      <c r="D294" s="18" t="s">
        <v>1165</v>
      </c>
    </row>
    <row r="295" spans="1:4">
      <c r="A295" s="20">
        <v>36</v>
      </c>
      <c r="B295" t="s">
        <v>1137</v>
      </c>
      <c r="C295" s="19">
        <v>28.7</v>
      </c>
      <c r="D295" s="18" t="s">
        <v>1165</v>
      </c>
    </row>
    <row r="296" spans="1:4">
      <c r="A296" s="20">
        <v>37</v>
      </c>
      <c r="B296" t="s">
        <v>901</v>
      </c>
      <c r="C296" s="19">
        <v>27.8</v>
      </c>
      <c r="D296" s="18" t="s">
        <v>1165</v>
      </c>
    </row>
    <row r="297" spans="1:4">
      <c r="A297" s="20">
        <v>38</v>
      </c>
      <c r="B297" t="s">
        <v>1138</v>
      </c>
      <c r="C297" s="19">
        <v>27.53</v>
      </c>
      <c r="D297" s="18" t="s">
        <v>1165</v>
      </c>
    </row>
    <row r="298" spans="1:4">
      <c r="A298" s="20">
        <v>39</v>
      </c>
      <c r="B298" t="s">
        <v>1139</v>
      </c>
      <c r="C298" s="19">
        <v>26.2</v>
      </c>
      <c r="D298" s="18" t="s">
        <v>1165</v>
      </c>
    </row>
    <row r="299" spans="1:4">
      <c r="A299" s="20">
        <v>40</v>
      </c>
      <c r="B299" t="s">
        <v>713</v>
      </c>
      <c r="C299" s="19">
        <v>25.4</v>
      </c>
      <c r="D299" s="18" t="s">
        <v>1165</v>
      </c>
    </row>
    <row r="300" spans="1:4">
      <c r="A300" s="20">
        <v>41</v>
      </c>
      <c r="B300" t="s">
        <v>1140</v>
      </c>
      <c r="C300" s="19">
        <v>24.4</v>
      </c>
      <c r="D300" s="18" t="s">
        <v>1165</v>
      </c>
    </row>
    <row r="301" spans="1:4">
      <c r="A301" s="20">
        <v>42</v>
      </c>
      <c r="B301" t="s">
        <v>1160</v>
      </c>
      <c r="C301" s="19">
        <v>24.36</v>
      </c>
      <c r="D301" s="18" t="s">
        <v>1165</v>
      </c>
    </row>
    <row r="302" spans="1:4">
      <c r="A302" s="20">
        <v>43</v>
      </c>
      <c r="B302" t="s">
        <v>904</v>
      </c>
      <c r="C302" s="19">
        <v>23.54</v>
      </c>
      <c r="D302" s="18" t="s">
        <v>1165</v>
      </c>
    </row>
    <row r="303" spans="1:4">
      <c r="A303" s="20">
        <v>44</v>
      </c>
      <c r="B303" t="s">
        <v>1161</v>
      </c>
      <c r="C303" s="19">
        <v>22.95</v>
      </c>
      <c r="D303" s="18" t="s">
        <v>1165</v>
      </c>
    </row>
    <row r="304" spans="1:4">
      <c r="A304" s="20">
        <v>45</v>
      </c>
      <c r="B304" t="s">
        <v>1162</v>
      </c>
      <c r="C304" s="19">
        <v>22.73</v>
      </c>
      <c r="D304" s="18" t="s">
        <v>1165</v>
      </c>
    </row>
    <row r="305" spans="1:6">
      <c r="A305" s="20">
        <v>46</v>
      </c>
      <c r="B305" t="s">
        <v>1147</v>
      </c>
      <c r="C305" s="19">
        <v>12.16</v>
      </c>
      <c r="D305" s="18" t="s">
        <v>1165</v>
      </c>
    </row>
    <row r="306" spans="1:6">
      <c r="A306" s="20"/>
      <c r="C306" s="19"/>
    </row>
    <row r="307" spans="1:6">
      <c r="A307" s="20"/>
      <c r="B307" s="20" t="s">
        <v>475</v>
      </c>
      <c r="C307" s="19"/>
    </row>
    <row r="308" spans="1:6">
      <c r="A308" s="20" t="s">
        <v>27</v>
      </c>
      <c r="C308" s="19"/>
      <c r="D308" s="20" t="s">
        <v>150</v>
      </c>
      <c r="E308" s="2">
        <f>SUM(C309:C324)/16</f>
        <v>18.871875000000003</v>
      </c>
      <c r="F308" s="18" t="s">
        <v>151</v>
      </c>
    </row>
    <row r="309" spans="1:6">
      <c r="A309" s="20">
        <v>1</v>
      </c>
      <c r="B309" t="s">
        <v>1141</v>
      </c>
      <c r="C309" s="19">
        <v>28.3</v>
      </c>
      <c r="D309" s="18" t="s">
        <v>1165</v>
      </c>
    </row>
    <row r="310" spans="1:6">
      <c r="A310" s="20">
        <v>2</v>
      </c>
      <c r="B310" t="s">
        <v>1163</v>
      </c>
      <c r="C310" s="19">
        <v>25.8</v>
      </c>
      <c r="D310" s="18" t="s">
        <v>1165</v>
      </c>
    </row>
    <row r="311" spans="1:6">
      <c r="A311" s="20">
        <v>3</v>
      </c>
      <c r="B311" t="s">
        <v>20</v>
      </c>
      <c r="C311" s="19">
        <v>24.7</v>
      </c>
      <c r="D311" s="18" t="s">
        <v>1165</v>
      </c>
    </row>
    <row r="312" spans="1:6">
      <c r="A312" s="20">
        <v>4</v>
      </c>
      <c r="B312" t="s">
        <v>903</v>
      </c>
      <c r="C312" s="19">
        <v>24.1</v>
      </c>
      <c r="D312" s="18" t="s">
        <v>1165</v>
      </c>
    </row>
    <row r="313" spans="1:6">
      <c r="A313" s="20">
        <v>5</v>
      </c>
      <c r="B313" t="s">
        <v>1094</v>
      </c>
      <c r="C313" s="19">
        <v>23.7</v>
      </c>
      <c r="D313" s="18" t="s">
        <v>1165</v>
      </c>
    </row>
    <row r="314" spans="1:6">
      <c r="A314" s="20">
        <v>6</v>
      </c>
      <c r="B314" t="s">
        <v>482</v>
      </c>
      <c r="C314" s="19">
        <v>23</v>
      </c>
      <c r="D314" s="18" t="s">
        <v>1165</v>
      </c>
    </row>
    <row r="315" spans="1:6">
      <c r="A315" s="20">
        <v>7</v>
      </c>
      <c r="B315" t="s">
        <v>1077</v>
      </c>
      <c r="C315" s="19">
        <v>20.100000000000001</v>
      </c>
      <c r="D315" s="18" t="s">
        <v>1165</v>
      </c>
    </row>
    <row r="316" spans="1:6">
      <c r="A316" s="20">
        <v>8</v>
      </c>
      <c r="B316" t="s">
        <v>908</v>
      </c>
      <c r="C316" s="19">
        <v>18</v>
      </c>
      <c r="D316" s="18" t="s">
        <v>1165</v>
      </c>
    </row>
    <row r="317" spans="1:6">
      <c r="A317" s="20">
        <v>9</v>
      </c>
      <c r="B317" t="s">
        <v>1142</v>
      </c>
      <c r="C317" s="19">
        <v>17.2</v>
      </c>
      <c r="D317" s="18" t="s">
        <v>1165</v>
      </c>
    </row>
    <row r="318" spans="1:6">
      <c r="A318" s="20">
        <v>10</v>
      </c>
      <c r="B318" t="s">
        <v>1143</v>
      </c>
      <c r="C318" s="19">
        <v>16.399999999999999</v>
      </c>
      <c r="D318" s="18" t="s">
        <v>1165</v>
      </c>
    </row>
    <row r="319" spans="1:6">
      <c r="A319" s="20">
        <v>11</v>
      </c>
      <c r="B319" t="s">
        <v>1144</v>
      </c>
      <c r="C319" s="19">
        <v>16.2</v>
      </c>
      <c r="D319" s="18" t="s">
        <v>1165</v>
      </c>
    </row>
    <row r="320" spans="1:6">
      <c r="A320" s="20">
        <v>12</v>
      </c>
      <c r="B320" t="s">
        <v>1145</v>
      </c>
      <c r="C320" s="19">
        <v>14</v>
      </c>
      <c r="D320" s="18" t="s">
        <v>1165</v>
      </c>
    </row>
    <row r="321" spans="1:4">
      <c r="A321" s="20">
        <v>13</v>
      </c>
      <c r="B321" t="s">
        <v>1146</v>
      </c>
      <c r="C321" s="19">
        <v>17.850000000000001</v>
      </c>
      <c r="D321" s="18" t="s">
        <v>1165</v>
      </c>
    </row>
    <row r="322" spans="1:4">
      <c r="A322" s="20">
        <v>14</v>
      </c>
      <c r="B322" t="s">
        <v>1018</v>
      </c>
      <c r="C322" s="19">
        <v>14.1</v>
      </c>
      <c r="D322" s="18" t="s">
        <v>1165</v>
      </c>
    </row>
    <row r="323" spans="1:4">
      <c r="A323" s="20">
        <v>15</v>
      </c>
      <c r="B323" t="s">
        <v>1148</v>
      </c>
      <c r="C323" s="19">
        <v>10.4</v>
      </c>
      <c r="D323" s="18" t="s">
        <v>1165</v>
      </c>
    </row>
    <row r="324" spans="1:4">
      <c r="A324" s="20">
        <v>16</v>
      </c>
      <c r="B324" t="s">
        <v>1149</v>
      </c>
      <c r="C324" s="19">
        <v>8.1</v>
      </c>
      <c r="D324" s="18" t="s">
        <v>1165</v>
      </c>
    </row>
  </sheetData>
  <sortState ref="B94:F132">
    <sortCondition descending="1" ref="C94:C132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tabSelected="1" zoomScaleNormal="100" workbookViewId="0">
      <selection activeCell="F634" sqref="F634"/>
    </sheetView>
  </sheetViews>
  <sheetFormatPr baseColWidth="10" defaultRowHeight="15"/>
  <cols>
    <col min="1" max="1" width="5" customWidth="1"/>
    <col min="2" max="2" width="26.140625" customWidth="1"/>
    <col min="3" max="3" width="11.42578125" style="19"/>
    <col min="4" max="4" width="38.140625" customWidth="1"/>
    <col min="6" max="6" width="5" customWidth="1"/>
    <col min="7" max="9" width="16" customWidth="1"/>
    <col min="10" max="10" width="23.28515625" customWidth="1"/>
  </cols>
  <sheetData>
    <row r="1" spans="1:6">
      <c r="A1" s="1" t="s">
        <v>40</v>
      </c>
      <c r="C1" s="22"/>
      <c r="E1" s="2"/>
    </row>
    <row r="2" spans="1:6">
      <c r="A2" s="1" t="s">
        <v>41</v>
      </c>
      <c r="C2" s="22"/>
      <c r="E2" s="2"/>
    </row>
    <row r="3" spans="1:6">
      <c r="A3" s="1"/>
      <c r="C3" s="22"/>
      <c r="E3" s="2"/>
    </row>
    <row r="4" spans="1:6">
      <c r="A4" s="1" t="s">
        <v>42</v>
      </c>
      <c r="C4" s="22"/>
      <c r="E4" s="2"/>
    </row>
    <row r="5" spans="1:6">
      <c r="A5" s="1" t="s">
        <v>43</v>
      </c>
      <c r="C5" s="22"/>
      <c r="E5" s="2"/>
    </row>
    <row r="6" spans="1:6">
      <c r="A6" s="1"/>
      <c r="C6" s="22"/>
      <c r="E6" s="2"/>
    </row>
    <row r="7" spans="1:6">
      <c r="A7" s="1" t="s">
        <v>44</v>
      </c>
      <c r="C7" s="22"/>
      <c r="E7" s="2"/>
    </row>
    <row r="8" spans="1:6">
      <c r="A8" s="1"/>
      <c r="C8" s="22"/>
      <c r="E8" s="2"/>
    </row>
    <row r="9" spans="1:6">
      <c r="A9" s="1" t="s">
        <v>45</v>
      </c>
      <c r="C9" s="22" t="s">
        <v>543</v>
      </c>
      <c r="E9" s="2"/>
    </row>
    <row r="10" spans="1:6">
      <c r="A10" s="1" t="s">
        <v>31</v>
      </c>
      <c r="C10" s="22"/>
      <c r="D10" s="1" t="s">
        <v>150</v>
      </c>
      <c r="E10" s="2">
        <f>SUM(C11:C139)/129</f>
        <v>27.942945736434094</v>
      </c>
      <c r="F10" t="s">
        <v>151</v>
      </c>
    </row>
    <row r="11" spans="1:6" s="18" customFormat="1">
      <c r="A11" s="20">
        <v>1</v>
      </c>
      <c r="B11" s="8" t="s">
        <v>899</v>
      </c>
      <c r="C11" s="65">
        <v>48.3</v>
      </c>
      <c r="D11" s="18" t="s">
        <v>1432</v>
      </c>
      <c r="E11" s="2"/>
      <c r="F11" s="8" t="s">
        <v>1216</v>
      </c>
    </row>
    <row r="12" spans="1:6" s="18" customFormat="1">
      <c r="A12" s="20">
        <v>2</v>
      </c>
      <c r="B12" s="8" t="s">
        <v>907</v>
      </c>
      <c r="C12" s="65">
        <v>48.1</v>
      </c>
      <c r="D12" s="18" t="s">
        <v>1432</v>
      </c>
      <c r="E12" s="2"/>
      <c r="F12" s="8" t="s">
        <v>1238</v>
      </c>
    </row>
    <row r="13" spans="1:6" s="18" customFormat="1">
      <c r="A13" s="20">
        <v>3</v>
      </c>
      <c r="B13" s="18" t="s">
        <v>4</v>
      </c>
      <c r="C13" s="19">
        <v>47.65</v>
      </c>
      <c r="D13" s="18" t="s">
        <v>1606</v>
      </c>
      <c r="F13" s="8" t="s">
        <v>1233</v>
      </c>
    </row>
    <row r="14" spans="1:6" s="18" customFormat="1">
      <c r="A14" s="20">
        <v>4</v>
      </c>
      <c r="B14" s="8" t="s">
        <v>1215</v>
      </c>
      <c r="C14" s="65">
        <v>43.1</v>
      </c>
      <c r="D14" s="18" t="s">
        <v>1432</v>
      </c>
      <c r="E14" s="2"/>
      <c r="F14" s="8" t="s">
        <v>1216</v>
      </c>
    </row>
    <row r="15" spans="1:6" s="18" customFormat="1">
      <c r="A15" s="20">
        <v>5</v>
      </c>
      <c r="B15" s="8" t="s">
        <v>1118</v>
      </c>
      <c r="C15" s="65">
        <v>42.6</v>
      </c>
      <c r="D15" s="18" t="s">
        <v>1432</v>
      </c>
      <c r="E15" s="2"/>
      <c r="F15" s="8" t="s">
        <v>1238</v>
      </c>
    </row>
    <row r="16" spans="1:6" s="18" customFormat="1">
      <c r="A16" s="20">
        <v>6</v>
      </c>
      <c r="B16" s="8" t="s">
        <v>161</v>
      </c>
      <c r="C16" s="65">
        <v>42.25</v>
      </c>
      <c r="D16" s="18" t="s">
        <v>1432</v>
      </c>
      <c r="E16" s="2"/>
      <c r="F16" s="8" t="s">
        <v>1208</v>
      </c>
    </row>
    <row r="17" spans="1:6" s="18" customFormat="1">
      <c r="A17" s="20">
        <v>7</v>
      </c>
      <c r="B17" s="18" t="s">
        <v>1310</v>
      </c>
      <c r="C17" s="19">
        <v>41.86</v>
      </c>
      <c r="D17" s="18" t="s">
        <v>1311</v>
      </c>
      <c r="F17" s="18" t="s">
        <v>1206</v>
      </c>
    </row>
    <row r="18" spans="1:6" s="18" customFormat="1">
      <c r="A18" s="20">
        <v>8</v>
      </c>
      <c r="B18" s="18" t="s">
        <v>1312</v>
      </c>
      <c r="C18" s="19">
        <v>41.5</v>
      </c>
      <c r="D18" s="18" t="s">
        <v>911</v>
      </c>
      <c r="F18" s="18" t="s">
        <v>1238</v>
      </c>
    </row>
    <row r="19" spans="1:6" s="18" customFormat="1">
      <c r="A19" s="20">
        <v>9</v>
      </c>
      <c r="B19" s="8" t="s">
        <v>1054</v>
      </c>
      <c r="C19" s="65">
        <v>41</v>
      </c>
      <c r="D19" s="18" t="s">
        <v>1432</v>
      </c>
      <c r="E19" s="2"/>
      <c r="F19" s="8" t="s">
        <v>1238</v>
      </c>
    </row>
    <row r="20" spans="1:6" s="18" customFormat="1">
      <c r="A20" s="20">
        <v>10</v>
      </c>
      <c r="B20" s="8" t="s">
        <v>1361</v>
      </c>
      <c r="C20" s="65">
        <v>40.75</v>
      </c>
      <c r="D20" s="18" t="s">
        <v>1432</v>
      </c>
      <c r="E20" s="2"/>
      <c r="F20" s="8" t="s">
        <v>1238</v>
      </c>
    </row>
    <row r="21" spans="1:6" s="18" customFormat="1">
      <c r="A21" s="20">
        <v>11</v>
      </c>
      <c r="B21" s="18" t="s">
        <v>1313</v>
      </c>
      <c r="C21" s="19">
        <v>40.299999999999997</v>
      </c>
      <c r="D21" s="18" t="s">
        <v>911</v>
      </c>
      <c r="F21" s="18" t="s">
        <v>1314</v>
      </c>
    </row>
    <row r="22" spans="1:6" s="18" customFormat="1">
      <c r="A22" s="20">
        <v>12</v>
      </c>
      <c r="B22" s="8" t="s">
        <v>1071</v>
      </c>
      <c r="C22" s="65">
        <v>39.6</v>
      </c>
      <c r="D22" s="18" t="s">
        <v>1432</v>
      </c>
      <c r="E22" s="2"/>
      <c r="F22" s="8" t="s">
        <v>1213</v>
      </c>
    </row>
    <row r="23" spans="1:6" s="18" customFormat="1">
      <c r="A23" s="20">
        <v>13</v>
      </c>
      <c r="B23" s="8" t="s">
        <v>1433</v>
      </c>
      <c r="C23" s="65">
        <v>39.47</v>
      </c>
      <c r="D23" s="18" t="s">
        <v>1432</v>
      </c>
      <c r="E23" s="2"/>
      <c r="F23" s="8" t="s">
        <v>1238</v>
      </c>
    </row>
    <row r="24" spans="1:6" s="18" customFormat="1">
      <c r="A24" s="20">
        <v>14</v>
      </c>
      <c r="B24" s="18" t="s">
        <v>1315</v>
      </c>
      <c r="C24" s="19">
        <v>38.85</v>
      </c>
      <c r="D24" s="18" t="s">
        <v>911</v>
      </c>
      <c r="F24" s="18" t="s">
        <v>1206</v>
      </c>
    </row>
    <row r="25" spans="1:6" s="18" customFormat="1">
      <c r="A25" s="20">
        <v>15</v>
      </c>
      <c r="B25" s="8" t="s">
        <v>1436</v>
      </c>
      <c r="C25" s="65">
        <v>38.4</v>
      </c>
      <c r="D25" s="18" t="s">
        <v>1432</v>
      </c>
      <c r="E25" s="2"/>
      <c r="F25" s="8" t="s">
        <v>1238</v>
      </c>
    </row>
    <row r="26" spans="1:6" s="18" customFormat="1">
      <c r="A26" s="20">
        <v>16</v>
      </c>
      <c r="B26" s="18" t="s">
        <v>1316</v>
      </c>
      <c r="C26" s="19">
        <v>38.200000000000003</v>
      </c>
      <c r="D26" s="18" t="s">
        <v>275</v>
      </c>
      <c r="F26" s="18" t="s">
        <v>1238</v>
      </c>
    </row>
    <row r="27" spans="1:6" s="18" customFormat="1">
      <c r="A27" s="20">
        <v>17</v>
      </c>
      <c r="B27" s="8" t="s">
        <v>1073</v>
      </c>
      <c r="C27" s="65">
        <v>38.1</v>
      </c>
      <c r="D27" s="18" t="s">
        <v>1432</v>
      </c>
      <c r="E27" s="2"/>
      <c r="F27" s="8" t="s">
        <v>1238</v>
      </c>
    </row>
    <row r="28" spans="1:6">
      <c r="A28" s="20">
        <v>18</v>
      </c>
      <c r="B28" s="18" t="s">
        <v>1317</v>
      </c>
      <c r="C28" s="19">
        <v>37.6</v>
      </c>
      <c r="D28" s="18" t="s">
        <v>911</v>
      </c>
      <c r="E28" s="18"/>
      <c r="F28" s="18" t="s">
        <v>1238</v>
      </c>
    </row>
    <row r="29" spans="1:6">
      <c r="A29" s="20">
        <v>19</v>
      </c>
      <c r="B29" s="8" t="s">
        <v>33</v>
      </c>
      <c r="C29" s="65">
        <v>37.1</v>
      </c>
      <c r="D29" s="18" t="s">
        <v>1432</v>
      </c>
      <c r="E29" s="2"/>
      <c r="F29" s="8" t="s">
        <v>1208</v>
      </c>
    </row>
    <row r="30" spans="1:6">
      <c r="A30" s="20">
        <v>20</v>
      </c>
      <c r="B30" s="18" t="s">
        <v>1344</v>
      </c>
      <c r="C30" s="19">
        <v>36.69</v>
      </c>
      <c r="D30" s="18" t="s">
        <v>1319</v>
      </c>
      <c r="E30" s="18"/>
      <c r="F30" s="18" t="s">
        <v>1318</v>
      </c>
    </row>
    <row r="31" spans="1:6" s="18" customFormat="1">
      <c r="A31" s="20">
        <v>21</v>
      </c>
      <c r="B31" s="8" t="s">
        <v>1124</v>
      </c>
      <c r="C31" s="65">
        <v>36.549999999999997</v>
      </c>
      <c r="D31" s="18" t="s">
        <v>1432</v>
      </c>
      <c r="E31" s="2"/>
      <c r="F31" s="8" t="s">
        <v>1238</v>
      </c>
    </row>
    <row r="32" spans="1:6" s="18" customFormat="1">
      <c r="A32" s="20">
        <v>22</v>
      </c>
      <c r="B32" s="18" t="s">
        <v>1</v>
      </c>
      <c r="C32" s="22">
        <v>36</v>
      </c>
      <c r="D32" s="18" t="s">
        <v>525</v>
      </c>
      <c r="F32" s="8" t="s">
        <v>1208</v>
      </c>
    </row>
    <row r="33" spans="1:9" s="18" customFormat="1">
      <c r="A33" s="20">
        <v>23</v>
      </c>
      <c r="B33" s="8" t="s">
        <v>347</v>
      </c>
      <c r="C33" s="65">
        <v>35.22</v>
      </c>
      <c r="D33" s="18" t="s">
        <v>1432</v>
      </c>
      <c r="E33" s="2"/>
      <c r="F33" s="8" t="s">
        <v>1208</v>
      </c>
    </row>
    <row r="34" spans="1:9" s="18" customFormat="1">
      <c r="A34" s="20">
        <v>24</v>
      </c>
      <c r="B34" s="18" t="s">
        <v>896</v>
      </c>
      <c r="C34" s="19">
        <v>35.1</v>
      </c>
      <c r="D34" s="18" t="s">
        <v>911</v>
      </c>
      <c r="F34" s="18" t="s">
        <v>1238</v>
      </c>
    </row>
    <row r="35" spans="1:9" s="18" customFormat="1">
      <c r="A35" s="20">
        <v>24</v>
      </c>
      <c r="B35" s="18" t="s">
        <v>1321</v>
      </c>
      <c r="C35" s="19">
        <v>35.1</v>
      </c>
      <c r="D35" s="18" t="s">
        <v>911</v>
      </c>
      <c r="F35" s="18" t="s">
        <v>1238</v>
      </c>
    </row>
    <row r="36" spans="1:9" s="18" customFormat="1">
      <c r="A36" s="20">
        <v>24</v>
      </c>
      <c r="B36" s="18" t="s">
        <v>902</v>
      </c>
      <c r="C36" s="19">
        <v>35.1</v>
      </c>
      <c r="D36" s="18" t="s">
        <v>911</v>
      </c>
      <c r="F36" s="18" t="s">
        <v>1238</v>
      </c>
    </row>
    <row r="37" spans="1:9" s="18" customFormat="1">
      <c r="A37" s="20">
        <v>24</v>
      </c>
      <c r="B37" s="18" t="s">
        <v>1320</v>
      </c>
      <c r="C37" s="19">
        <v>35.1</v>
      </c>
      <c r="D37" s="18" t="s">
        <v>911</v>
      </c>
      <c r="F37" s="18" t="s">
        <v>1238</v>
      </c>
    </row>
    <row r="38" spans="1:9" s="18" customFormat="1">
      <c r="A38" s="20">
        <v>24</v>
      </c>
      <c r="B38" s="8" t="s">
        <v>1324</v>
      </c>
      <c r="C38" s="65">
        <v>35.1</v>
      </c>
      <c r="D38" s="18" t="s">
        <v>1432</v>
      </c>
      <c r="E38" s="2"/>
      <c r="F38" s="8" t="s">
        <v>1238</v>
      </c>
    </row>
    <row r="39" spans="1:9" s="18" customFormat="1">
      <c r="A39" s="20">
        <v>29</v>
      </c>
      <c r="B39" s="8" t="s">
        <v>1154</v>
      </c>
      <c r="C39" s="65">
        <v>35.049999999999997</v>
      </c>
      <c r="D39" s="18" t="s">
        <v>1432</v>
      </c>
      <c r="E39" s="2"/>
      <c r="F39" s="8" t="s">
        <v>1238</v>
      </c>
    </row>
    <row r="40" spans="1:9" s="18" customFormat="1">
      <c r="A40" s="20">
        <v>30</v>
      </c>
      <c r="B40" s="18" t="s">
        <v>1323</v>
      </c>
      <c r="C40" s="19">
        <v>33.85</v>
      </c>
      <c r="D40" s="18" t="s">
        <v>911</v>
      </c>
      <c r="F40" s="18" t="s">
        <v>1238</v>
      </c>
    </row>
    <row r="41" spans="1:9" s="18" customFormat="1">
      <c r="A41" s="20">
        <v>31</v>
      </c>
      <c r="B41" s="18" t="s">
        <v>1581</v>
      </c>
      <c r="C41" s="19">
        <v>33.799999999999997</v>
      </c>
      <c r="D41" s="18" t="s">
        <v>1606</v>
      </c>
      <c r="F41" s="8" t="s">
        <v>1208</v>
      </c>
    </row>
    <row r="42" spans="1:9" s="18" customFormat="1">
      <c r="A42" s="20">
        <v>32</v>
      </c>
      <c r="B42" s="8" t="s">
        <v>1434</v>
      </c>
      <c r="C42" s="65">
        <v>33</v>
      </c>
      <c r="D42" s="18" t="s">
        <v>1432</v>
      </c>
      <c r="E42" s="2"/>
      <c r="F42" s="8" t="s">
        <v>1238</v>
      </c>
    </row>
    <row r="43" spans="1:9" s="18" customFormat="1">
      <c r="A43" s="20">
        <v>33</v>
      </c>
      <c r="B43" s="18" t="s">
        <v>1326</v>
      </c>
      <c r="C43" s="19">
        <v>32.6</v>
      </c>
      <c r="D43" s="18" t="s">
        <v>911</v>
      </c>
      <c r="F43" s="18" t="s">
        <v>1239</v>
      </c>
    </row>
    <row r="44" spans="1:9" s="18" customFormat="1">
      <c r="A44" s="20">
        <v>34</v>
      </c>
      <c r="B44" t="s">
        <v>1269</v>
      </c>
      <c r="C44" s="19">
        <v>32.5</v>
      </c>
      <c r="D44" s="18" t="s">
        <v>275</v>
      </c>
      <c r="F44" s="18" t="s">
        <v>1238</v>
      </c>
    </row>
    <row r="45" spans="1:9">
      <c r="A45" s="20">
        <v>35</v>
      </c>
      <c r="B45" s="18" t="s">
        <v>1170</v>
      </c>
      <c r="C45" s="19">
        <v>32.15</v>
      </c>
      <c r="D45" s="18" t="s">
        <v>1606</v>
      </c>
      <c r="E45" s="18"/>
      <c r="F45" s="8" t="s">
        <v>1508</v>
      </c>
    </row>
    <row r="46" spans="1:9">
      <c r="A46" s="20">
        <v>35</v>
      </c>
      <c r="B46" s="18" t="s">
        <v>1599</v>
      </c>
      <c r="C46" s="19">
        <v>32.15</v>
      </c>
      <c r="D46" s="18" t="s">
        <v>1606</v>
      </c>
      <c r="E46" s="18"/>
      <c r="F46" s="8" t="s">
        <v>1233</v>
      </c>
      <c r="I46" s="27"/>
    </row>
    <row r="47" spans="1:9">
      <c r="A47" s="20">
        <v>37</v>
      </c>
      <c r="B47" s="18" t="s">
        <v>998</v>
      </c>
      <c r="C47" s="19">
        <v>32.1</v>
      </c>
      <c r="D47" s="18" t="s">
        <v>1606</v>
      </c>
      <c r="E47" s="18"/>
      <c r="F47" s="8" t="s">
        <v>1208</v>
      </c>
      <c r="I47" s="27"/>
    </row>
    <row r="48" spans="1:9">
      <c r="A48" s="20">
        <v>37</v>
      </c>
      <c r="B48" s="18" t="s">
        <v>1600</v>
      </c>
      <c r="C48" s="19">
        <v>32.1</v>
      </c>
      <c r="D48" s="18" t="s">
        <v>1606</v>
      </c>
      <c r="E48" s="18"/>
      <c r="F48" s="8" t="s">
        <v>1233</v>
      </c>
      <c r="I48" s="27"/>
    </row>
    <row r="49" spans="1:6">
      <c r="A49" s="20">
        <v>37</v>
      </c>
      <c r="B49" s="18" t="s">
        <v>1095</v>
      </c>
      <c r="C49" s="19">
        <v>32.1</v>
      </c>
      <c r="D49" s="18" t="s">
        <v>1606</v>
      </c>
      <c r="E49" s="18"/>
      <c r="F49" s="8" t="s">
        <v>1208</v>
      </c>
    </row>
    <row r="50" spans="1:6" s="18" customFormat="1">
      <c r="A50" s="20">
        <v>40</v>
      </c>
      <c r="B50" s="8" t="s">
        <v>901</v>
      </c>
      <c r="C50" s="65">
        <v>31.75</v>
      </c>
      <c r="D50" s="18" t="s">
        <v>1432</v>
      </c>
      <c r="E50" s="2"/>
      <c r="F50" s="8" t="s">
        <v>1238</v>
      </c>
    </row>
    <row r="51" spans="1:6" s="18" customFormat="1">
      <c r="A51" s="20">
        <v>41</v>
      </c>
      <c r="B51" s="18" t="s">
        <v>905</v>
      </c>
      <c r="C51" s="19">
        <v>31.35</v>
      </c>
      <c r="D51" s="18" t="s">
        <v>911</v>
      </c>
      <c r="F51" s="18" t="s">
        <v>1206</v>
      </c>
    </row>
    <row r="52" spans="1:6">
      <c r="A52" s="20">
        <v>42</v>
      </c>
      <c r="B52" s="18" t="s">
        <v>1601</v>
      </c>
      <c r="C52" s="19">
        <v>30.55</v>
      </c>
      <c r="D52" s="18" t="s">
        <v>1606</v>
      </c>
      <c r="E52" s="18"/>
      <c r="F52" s="8" t="s">
        <v>1607</v>
      </c>
    </row>
    <row r="53" spans="1:6">
      <c r="A53" s="20">
        <v>43</v>
      </c>
      <c r="B53" s="18" t="s">
        <v>1345</v>
      </c>
      <c r="C53" s="19">
        <v>30.43</v>
      </c>
      <c r="D53" s="18" t="s">
        <v>1319</v>
      </c>
      <c r="E53" s="18"/>
      <c r="F53" s="18" t="s">
        <v>1239</v>
      </c>
    </row>
    <row r="54" spans="1:6">
      <c r="A54" s="20">
        <v>44</v>
      </c>
      <c r="B54" s="8" t="s">
        <v>1435</v>
      </c>
      <c r="C54" s="65">
        <v>30.2</v>
      </c>
      <c r="D54" s="18" t="s">
        <v>1432</v>
      </c>
      <c r="E54" s="2"/>
      <c r="F54" s="8" t="s">
        <v>1238</v>
      </c>
    </row>
    <row r="55" spans="1:6">
      <c r="A55" s="20">
        <v>45</v>
      </c>
      <c r="B55" s="18" t="s">
        <v>3</v>
      </c>
      <c r="C55" s="19">
        <v>30.15</v>
      </c>
      <c r="D55" s="18" t="s">
        <v>823</v>
      </c>
      <c r="E55" s="18"/>
      <c r="F55" s="8" t="s">
        <v>1208</v>
      </c>
    </row>
    <row r="56" spans="1:6">
      <c r="A56" s="20">
        <v>46</v>
      </c>
      <c r="B56" s="18" t="s">
        <v>1329</v>
      </c>
      <c r="C56" s="19">
        <v>30.1</v>
      </c>
      <c r="D56" s="18" t="s">
        <v>911</v>
      </c>
      <c r="E56" s="18"/>
      <c r="F56" s="18" t="s">
        <v>1328</v>
      </c>
    </row>
    <row r="57" spans="1:6">
      <c r="A57" s="20">
        <v>46</v>
      </c>
      <c r="B57" s="18" t="s">
        <v>1327</v>
      </c>
      <c r="C57" s="19">
        <v>30.1</v>
      </c>
      <c r="D57" s="18" t="s">
        <v>911</v>
      </c>
      <c r="E57" s="18"/>
      <c r="F57" s="18" t="s">
        <v>1328</v>
      </c>
    </row>
    <row r="58" spans="1:6">
      <c r="A58" s="20">
        <v>48</v>
      </c>
      <c r="B58" s="18" t="s">
        <v>1602</v>
      </c>
      <c r="C58" s="19">
        <v>30.05</v>
      </c>
      <c r="D58" s="18" t="s">
        <v>1606</v>
      </c>
      <c r="E58" s="18"/>
      <c r="F58" s="8" t="s">
        <v>1233</v>
      </c>
    </row>
    <row r="59" spans="1:6">
      <c r="A59" s="20">
        <v>48</v>
      </c>
      <c r="B59" s="18" t="s">
        <v>1603</v>
      </c>
      <c r="C59" s="19">
        <v>30.05</v>
      </c>
      <c r="D59" s="18" t="s">
        <v>1606</v>
      </c>
      <c r="E59" s="18"/>
      <c r="F59" s="8" t="s">
        <v>1607</v>
      </c>
    </row>
    <row r="60" spans="1:6">
      <c r="A60" s="20">
        <v>50</v>
      </c>
      <c r="B60" s="18" t="s">
        <v>1291</v>
      </c>
      <c r="C60" s="19">
        <v>30</v>
      </c>
      <c r="D60" s="18" t="s">
        <v>275</v>
      </c>
      <c r="E60" s="18"/>
      <c r="F60" s="18" t="s">
        <v>1238</v>
      </c>
    </row>
    <row r="61" spans="1:6">
      <c r="A61" s="20">
        <v>50</v>
      </c>
      <c r="B61" s="18" t="s">
        <v>1259</v>
      </c>
      <c r="C61" s="19">
        <v>30</v>
      </c>
      <c r="D61" s="18" t="s">
        <v>275</v>
      </c>
      <c r="E61" s="18"/>
      <c r="F61" s="18" t="s">
        <v>1238</v>
      </c>
    </row>
    <row r="62" spans="1:6">
      <c r="A62" s="20">
        <v>50</v>
      </c>
      <c r="B62" s="18" t="s">
        <v>1279</v>
      </c>
      <c r="C62" s="19">
        <v>30</v>
      </c>
      <c r="D62" s="18" t="s">
        <v>275</v>
      </c>
      <c r="E62" s="18"/>
      <c r="F62" s="18" t="s">
        <v>1206</v>
      </c>
    </row>
    <row r="63" spans="1:6">
      <c r="A63" s="20">
        <v>50</v>
      </c>
      <c r="B63" s="18" t="s">
        <v>1281</v>
      </c>
      <c r="C63" s="19">
        <v>30</v>
      </c>
      <c r="D63" s="18" t="s">
        <v>275</v>
      </c>
      <c r="E63" s="18"/>
      <c r="F63" s="18" t="s">
        <v>1238</v>
      </c>
    </row>
    <row r="64" spans="1:6">
      <c r="A64" s="20">
        <v>50</v>
      </c>
      <c r="B64" s="8" t="s">
        <v>1330</v>
      </c>
      <c r="C64" s="65">
        <v>30</v>
      </c>
      <c r="D64" s="18" t="s">
        <v>1432</v>
      </c>
      <c r="E64" s="2"/>
      <c r="F64" s="8" t="s">
        <v>1238</v>
      </c>
    </row>
    <row r="65" spans="1:6">
      <c r="A65" s="20">
        <v>55</v>
      </c>
      <c r="B65" s="18" t="s">
        <v>11</v>
      </c>
      <c r="C65" s="22">
        <v>29.15</v>
      </c>
      <c r="D65" s="18" t="s">
        <v>581</v>
      </c>
      <c r="E65" s="18"/>
      <c r="F65" s="18" t="s">
        <v>1208</v>
      </c>
    </row>
    <row r="66" spans="1:6">
      <c r="A66" s="20">
        <v>56</v>
      </c>
      <c r="B66" s="25" t="s">
        <v>874</v>
      </c>
      <c r="C66" s="30">
        <v>28.05</v>
      </c>
      <c r="D66" s="18" t="s">
        <v>879</v>
      </c>
      <c r="E66" s="18"/>
      <c r="F66" s="18" t="s">
        <v>1208</v>
      </c>
    </row>
    <row r="67" spans="1:6">
      <c r="A67" s="20">
        <v>56</v>
      </c>
      <c r="B67" s="18" t="s">
        <v>32</v>
      </c>
      <c r="C67" s="19">
        <v>28.05</v>
      </c>
      <c r="D67" s="18" t="s">
        <v>823</v>
      </c>
      <c r="E67" s="18"/>
      <c r="F67" s="18" t="s">
        <v>1208</v>
      </c>
    </row>
    <row r="68" spans="1:6">
      <c r="A68" s="20">
        <v>58</v>
      </c>
      <c r="B68" s="18" t="s">
        <v>340</v>
      </c>
      <c r="C68" s="19">
        <v>28</v>
      </c>
      <c r="D68" s="18" t="s">
        <v>1111</v>
      </c>
      <c r="E68" s="18"/>
      <c r="F68" s="18" t="s">
        <v>1208</v>
      </c>
    </row>
    <row r="69" spans="1:6">
      <c r="A69" s="20">
        <v>59</v>
      </c>
      <c r="B69" s="18" t="s">
        <v>1331</v>
      </c>
      <c r="C69" s="19">
        <v>27.6</v>
      </c>
      <c r="D69" s="18" t="s">
        <v>911</v>
      </c>
      <c r="E69" s="18"/>
      <c r="F69" s="18" t="s">
        <v>1238</v>
      </c>
    </row>
    <row r="70" spans="1:6">
      <c r="A70" s="20">
        <v>59</v>
      </c>
      <c r="B70" s="18" t="s">
        <v>813</v>
      </c>
      <c r="C70" s="19">
        <v>27.6</v>
      </c>
      <c r="D70" s="18" t="s">
        <v>823</v>
      </c>
      <c r="E70" s="18"/>
      <c r="F70" s="18" t="s">
        <v>1208</v>
      </c>
    </row>
    <row r="71" spans="1:6">
      <c r="A71" s="20">
        <v>59</v>
      </c>
      <c r="B71" s="18" t="s">
        <v>1332</v>
      </c>
      <c r="C71" s="19">
        <v>27.6</v>
      </c>
      <c r="D71" s="18" t="s">
        <v>911</v>
      </c>
      <c r="E71" s="18"/>
      <c r="F71" s="18" t="s">
        <v>1238</v>
      </c>
    </row>
    <row r="72" spans="1:6">
      <c r="A72" s="20">
        <v>59</v>
      </c>
      <c r="B72" s="18" t="s">
        <v>1333</v>
      </c>
      <c r="C72" s="19">
        <v>27.6</v>
      </c>
      <c r="D72" s="18" t="s">
        <v>911</v>
      </c>
      <c r="E72" s="18"/>
      <c r="F72" s="18" t="s">
        <v>1328</v>
      </c>
    </row>
    <row r="73" spans="1:6">
      <c r="A73" s="20">
        <v>63</v>
      </c>
      <c r="B73" s="18" t="s">
        <v>416</v>
      </c>
      <c r="C73" s="22">
        <v>27.25</v>
      </c>
      <c r="D73" s="18" t="s">
        <v>411</v>
      </c>
      <c r="E73" s="18"/>
      <c r="F73" s="18" t="s">
        <v>1208</v>
      </c>
    </row>
    <row r="74" spans="1:6">
      <c r="A74" s="20">
        <v>64</v>
      </c>
      <c r="B74" s="18" t="s">
        <v>147</v>
      </c>
      <c r="C74" s="19">
        <v>27.2</v>
      </c>
      <c r="D74" s="18" t="s">
        <v>1606</v>
      </c>
      <c r="E74" s="18"/>
      <c r="F74" s="8" t="s">
        <v>1208</v>
      </c>
    </row>
    <row r="75" spans="1:6">
      <c r="A75" s="20">
        <v>65</v>
      </c>
      <c r="B75" s="18" t="s">
        <v>1346</v>
      </c>
      <c r="C75" s="19">
        <v>27.08</v>
      </c>
      <c r="D75" s="18" t="s">
        <v>1319</v>
      </c>
      <c r="E75" s="18"/>
      <c r="F75" s="18" t="s">
        <v>1239</v>
      </c>
    </row>
    <row r="76" spans="1:6">
      <c r="A76" s="20">
        <v>66</v>
      </c>
      <c r="B76" s="18" t="s">
        <v>247</v>
      </c>
      <c r="C76" s="22">
        <v>26.75</v>
      </c>
      <c r="D76" s="18" t="s">
        <v>1111</v>
      </c>
      <c r="E76" s="18"/>
      <c r="F76" s="18" t="s">
        <v>1208</v>
      </c>
    </row>
    <row r="77" spans="1:6">
      <c r="A77" s="20">
        <v>67</v>
      </c>
      <c r="B77" s="18" t="s">
        <v>206</v>
      </c>
      <c r="C77" s="22">
        <v>26.65</v>
      </c>
      <c r="D77" s="18" t="s">
        <v>461</v>
      </c>
      <c r="E77" s="18"/>
      <c r="F77" s="18" t="s">
        <v>1208</v>
      </c>
    </row>
    <row r="78" spans="1:6">
      <c r="A78" s="20">
        <v>67</v>
      </c>
      <c r="B78" s="18" t="s">
        <v>210</v>
      </c>
      <c r="C78" s="22">
        <v>26.65</v>
      </c>
      <c r="D78" s="18" t="s">
        <v>461</v>
      </c>
      <c r="E78" s="18"/>
      <c r="F78" s="18" t="s">
        <v>1208</v>
      </c>
    </row>
    <row r="79" spans="1:6">
      <c r="A79" s="20">
        <v>69</v>
      </c>
      <c r="B79" s="25" t="s">
        <v>124</v>
      </c>
      <c r="C79" s="30">
        <v>25.6</v>
      </c>
      <c r="D79" s="18" t="s">
        <v>879</v>
      </c>
      <c r="F79" s="18" t="s">
        <v>1233</v>
      </c>
    </row>
    <row r="80" spans="1:6">
      <c r="A80" s="20">
        <v>59</v>
      </c>
      <c r="B80" s="25" t="s">
        <v>875</v>
      </c>
      <c r="C80" s="30">
        <v>25.6</v>
      </c>
      <c r="D80" t="s">
        <v>879</v>
      </c>
      <c r="F80" s="18" t="s">
        <v>1208</v>
      </c>
    </row>
    <row r="81" spans="1:6">
      <c r="A81" s="20">
        <v>71</v>
      </c>
      <c r="B81" s="18" t="s">
        <v>811</v>
      </c>
      <c r="C81" s="19">
        <v>25.35</v>
      </c>
      <c r="D81" t="s">
        <v>823</v>
      </c>
      <c r="F81" t="s">
        <v>1208</v>
      </c>
    </row>
    <row r="82" spans="1:6">
      <c r="A82" s="20">
        <v>72</v>
      </c>
      <c r="B82" s="18" t="s">
        <v>814</v>
      </c>
      <c r="C82" s="19">
        <v>25.25</v>
      </c>
      <c r="D82" s="18" t="s">
        <v>823</v>
      </c>
      <c r="F82" t="s">
        <v>1208</v>
      </c>
    </row>
    <row r="83" spans="1:6">
      <c r="A83" s="20">
        <v>73</v>
      </c>
      <c r="B83" s="18" t="s">
        <v>6</v>
      </c>
      <c r="C83" s="22">
        <v>25.2</v>
      </c>
      <c r="D83" s="18" t="s">
        <v>405</v>
      </c>
      <c r="F83" s="18" t="s">
        <v>1208</v>
      </c>
    </row>
    <row r="84" spans="1:6">
      <c r="A84" s="20">
        <v>74</v>
      </c>
      <c r="B84" s="15" t="s">
        <v>906</v>
      </c>
      <c r="C84" s="19">
        <v>25.1</v>
      </c>
      <c r="D84" s="15" t="s">
        <v>911</v>
      </c>
      <c r="F84" s="18" t="s">
        <v>1206</v>
      </c>
    </row>
    <row r="85" spans="1:6">
      <c r="A85" s="20">
        <v>74</v>
      </c>
      <c r="B85" s="18" t="s">
        <v>904</v>
      </c>
      <c r="C85" s="19">
        <v>25.1</v>
      </c>
      <c r="D85" s="18" t="s">
        <v>911</v>
      </c>
      <c r="F85" t="s">
        <v>1334</v>
      </c>
    </row>
    <row r="86" spans="1:6">
      <c r="A86" s="20">
        <v>76</v>
      </c>
      <c r="B86" s="18" t="s">
        <v>169</v>
      </c>
      <c r="C86" s="22">
        <v>25</v>
      </c>
      <c r="D86" s="18" t="s">
        <v>316</v>
      </c>
      <c r="E86" s="18"/>
      <c r="F86" s="18" t="s">
        <v>1233</v>
      </c>
    </row>
    <row r="87" spans="1:6">
      <c r="A87" s="20">
        <v>76</v>
      </c>
      <c r="B87" s="18" t="s">
        <v>1288</v>
      </c>
      <c r="C87" s="19">
        <v>25</v>
      </c>
      <c r="D87" s="18" t="s">
        <v>275</v>
      </c>
      <c r="F87" t="s">
        <v>1238</v>
      </c>
    </row>
    <row r="88" spans="1:6">
      <c r="A88" s="20">
        <v>76</v>
      </c>
      <c r="B88" t="s">
        <v>205</v>
      </c>
      <c r="C88" s="22">
        <v>25</v>
      </c>
      <c r="D88" t="s">
        <v>461</v>
      </c>
      <c r="F88" t="s">
        <v>1208</v>
      </c>
    </row>
    <row r="89" spans="1:6">
      <c r="A89" s="20">
        <v>79</v>
      </c>
      <c r="B89" s="18" t="s">
        <v>286</v>
      </c>
      <c r="C89" s="22">
        <v>24.7</v>
      </c>
      <c r="D89" s="18" t="s">
        <v>1606</v>
      </c>
      <c r="E89" s="18"/>
      <c r="F89" s="18" t="s">
        <v>1208</v>
      </c>
    </row>
    <row r="90" spans="1:6">
      <c r="A90" s="20">
        <v>80</v>
      </c>
      <c r="B90" s="18" t="s">
        <v>5</v>
      </c>
      <c r="C90" s="22">
        <v>24.65</v>
      </c>
      <c r="D90" t="s">
        <v>525</v>
      </c>
      <c r="E90" s="18"/>
      <c r="F90" s="18" t="s">
        <v>1208</v>
      </c>
    </row>
    <row r="91" spans="1:6">
      <c r="A91" s="20">
        <v>81</v>
      </c>
      <c r="B91" s="18" t="s">
        <v>1348</v>
      </c>
      <c r="C91" s="19">
        <v>24.16</v>
      </c>
      <c r="D91" s="18" t="s">
        <v>1319</v>
      </c>
      <c r="F91" t="s">
        <v>1239</v>
      </c>
    </row>
    <row r="92" spans="1:6">
      <c r="A92" s="20">
        <v>82</v>
      </c>
      <c r="B92" s="18" t="s">
        <v>530</v>
      </c>
      <c r="C92" s="22">
        <v>23.6</v>
      </c>
      <c r="D92" s="18" t="s">
        <v>525</v>
      </c>
      <c r="F92" s="18" t="s">
        <v>1208</v>
      </c>
    </row>
    <row r="93" spans="1:6" s="18" customFormat="1">
      <c r="A93" s="20">
        <v>83</v>
      </c>
      <c r="B93" s="18" t="s">
        <v>815</v>
      </c>
      <c r="C93" s="19">
        <v>23.3</v>
      </c>
      <c r="D93" s="18" t="s">
        <v>823</v>
      </c>
      <c r="F93" s="18" t="s">
        <v>1208</v>
      </c>
    </row>
    <row r="94" spans="1:6" s="18" customFormat="1">
      <c r="A94" s="20">
        <v>84</v>
      </c>
      <c r="B94" t="s">
        <v>816</v>
      </c>
      <c r="C94" s="19">
        <v>23.05</v>
      </c>
      <c r="D94" t="s">
        <v>823</v>
      </c>
      <c r="E94"/>
      <c r="F94" t="s">
        <v>1208</v>
      </c>
    </row>
    <row r="95" spans="1:6" s="18" customFormat="1">
      <c r="A95" s="20">
        <v>85</v>
      </c>
      <c r="B95" t="s">
        <v>1335</v>
      </c>
      <c r="C95" s="19">
        <v>23</v>
      </c>
      <c r="D95" t="s">
        <v>275</v>
      </c>
      <c r="E95"/>
      <c r="F95" s="18" t="s">
        <v>1358</v>
      </c>
    </row>
    <row r="96" spans="1:6" s="18" customFormat="1">
      <c r="A96" s="20">
        <v>86</v>
      </c>
      <c r="B96" s="18" t="s">
        <v>17</v>
      </c>
      <c r="C96" s="22">
        <v>22.65</v>
      </c>
      <c r="D96" t="s">
        <v>525</v>
      </c>
      <c r="F96" s="18" t="s">
        <v>1208</v>
      </c>
    </row>
    <row r="97" spans="1:6" s="18" customFormat="1">
      <c r="A97" s="20">
        <v>86</v>
      </c>
      <c r="B97" s="18" t="s">
        <v>10</v>
      </c>
      <c r="C97" s="22">
        <v>22.65</v>
      </c>
      <c r="D97" t="s">
        <v>525</v>
      </c>
      <c r="F97" s="18" t="s">
        <v>1208</v>
      </c>
    </row>
    <row r="98" spans="1:6" s="18" customFormat="1">
      <c r="A98" s="20">
        <v>88</v>
      </c>
      <c r="B98" s="18" t="s">
        <v>614</v>
      </c>
      <c r="C98" s="22">
        <v>22.6</v>
      </c>
      <c r="D98" t="s">
        <v>911</v>
      </c>
      <c r="F98" s="18" t="s">
        <v>1208</v>
      </c>
    </row>
    <row r="99" spans="1:6" s="18" customFormat="1">
      <c r="A99" s="20">
        <v>89</v>
      </c>
      <c r="B99" s="18" t="s">
        <v>1349</v>
      </c>
      <c r="C99" s="19">
        <v>22.53</v>
      </c>
      <c r="D99" s="18" t="s">
        <v>1319</v>
      </c>
      <c r="E99"/>
      <c r="F99" s="18" t="s">
        <v>1239</v>
      </c>
    </row>
    <row r="100" spans="1:6" s="18" customFormat="1">
      <c r="A100" s="20">
        <v>90</v>
      </c>
      <c r="B100" s="18" t="s">
        <v>462</v>
      </c>
      <c r="C100" s="22">
        <v>22.45</v>
      </c>
      <c r="D100" s="18" t="s">
        <v>411</v>
      </c>
      <c r="E100"/>
      <c r="F100" t="s">
        <v>1208</v>
      </c>
    </row>
    <row r="101" spans="1:6" s="18" customFormat="1">
      <c r="A101" s="20">
        <v>91</v>
      </c>
      <c r="B101" t="s">
        <v>288</v>
      </c>
      <c r="C101" s="22">
        <v>22.2</v>
      </c>
      <c r="D101" t="s">
        <v>411</v>
      </c>
      <c r="E101"/>
      <c r="F101" s="18" t="s">
        <v>1208</v>
      </c>
    </row>
    <row r="102" spans="1:6" s="18" customFormat="1">
      <c r="A102" s="20">
        <v>91</v>
      </c>
      <c r="B102" s="18" t="s">
        <v>464</v>
      </c>
      <c r="C102" s="22">
        <v>22.2</v>
      </c>
      <c r="D102" t="s">
        <v>411</v>
      </c>
      <c r="F102" s="18" t="s">
        <v>1208</v>
      </c>
    </row>
    <row r="103" spans="1:6" s="18" customFormat="1">
      <c r="A103" s="20">
        <v>91</v>
      </c>
      <c r="B103" s="18" t="s">
        <v>339</v>
      </c>
      <c r="C103" s="22">
        <v>22.2</v>
      </c>
      <c r="D103" s="18" t="s">
        <v>405</v>
      </c>
      <c r="E103"/>
      <c r="F103" s="18" t="s">
        <v>1208</v>
      </c>
    </row>
    <row r="104" spans="1:6" s="18" customFormat="1">
      <c r="A104" s="20">
        <v>91</v>
      </c>
      <c r="B104" s="18" t="s">
        <v>415</v>
      </c>
      <c r="C104" s="22">
        <v>22.2</v>
      </c>
      <c r="D104" s="18" t="s">
        <v>411</v>
      </c>
      <c r="E104"/>
      <c r="F104" s="18" t="s">
        <v>1208</v>
      </c>
    </row>
    <row r="105" spans="1:6" s="18" customFormat="1">
      <c r="A105" s="20">
        <v>91</v>
      </c>
      <c r="B105" t="s">
        <v>463</v>
      </c>
      <c r="C105" s="22">
        <v>22.2</v>
      </c>
      <c r="D105" t="s">
        <v>411</v>
      </c>
      <c r="E105"/>
      <c r="F105" s="18" t="s">
        <v>1208</v>
      </c>
    </row>
    <row r="106" spans="1:6" s="18" customFormat="1">
      <c r="A106" s="20">
        <v>96</v>
      </c>
      <c r="B106" t="s">
        <v>203</v>
      </c>
      <c r="C106" s="22">
        <v>22.15</v>
      </c>
      <c r="D106" t="s">
        <v>461</v>
      </c>
      <c r="E106"/>
      <c r="F106" s="18" t="s">
        <v>1208</v>
      </c>
    </row>
    <row r="107" spans="1:6" s="18" customFormat="1">
      <c r="A107" s="20">
        <v>97</v>
      </c>
      <c r="B107" s="18" t="s">
        <v>817</v>
      </c>
      <c r="C107" s="19">
        <v>22.05</v>
      </c>
      <c r="D107" t="s">
        <v>823</v>
      </c>
      <c r="F107" s="18" t="s">
        <v>1208</v>
      </c>
    </row>
    <row r="108" spans="1:6" s="18" customFormat="1">
      <c r="A108" s="20">
        <v>97</v>
      </c>
      <c r="B108" t="s">
        <v>594</v>
      </c>
      <c r="C108" s="19">
        <v>22.05</v>
      </c>
      <c r="D108" t="s">
        <v>823</v>
      </c>
      <c r="E108"/>
      <c r="F108" s="18" t="s">
        <v>1208</v>
      </c>
    </row>
    <row r="109" spans="1:6" s="18" customFormat="1">
      <c r="A109" s="20">
        <v>99</v>
      </c>
      <c r="B109" s="25" t="s">
        <v>230</v>
      </c>
      <c r="C109" s="30">
        <v>22</v>
      </c>
      <c r="D109" t="s">
        <v>879</v>
      </c>
      <c r="E109"/>
      <c r="F109" s="18" t="s">
        <v>1233</v>
      </c>
    </row>
    <row r="110" spans="1:6" s="18" customFormat="1">
      <c r="A110" s="20">
        <v>99</v>
      </c>
      <c r="B110" s="25" t="s">
        <v>249</v>
      </c>
      <c r="C110" s="30">
        <v>22</v>
      </c>
      <c r="D110" t="s">
        <v>879</v>
      </c>
      <c r="E110"/>
      <c r="F110" s="18" t="s">
        <v>1208</v>
      </c>
    </row>
    <row r="111" spans="1:6" s="18" customFormat="1">
      <c r="A111" s="20">
        <v>99</v>
      </c>
      <c r="B111" s="25" t="s">
        <v>877</v>
      </c>
      <c r="C111" s="30">
        <v>22</v>
      </c>
      <c r="D111" s="18" t="s">
        <v>879</v>
      </c>
      <c r="E111"/>
      <c r="F111" s="18" t="s">
        <v>1208</v>
      </c>
    </row>
    <row r="112" spans="1:6" s="18" customFormat="1">
      <c r="A112" s="20">
        <v>99</v>
      </c>
      <c r="B112" s="25" t="s">
        <v>142</v>
      </c>
      <c r="C112" s="30">
        <v>22</v>
      </c>
      <c r="D112" s="18" t="s">
        <v>879</v>
      </c>
      <c r="E112"/>
      <c r="F112" s="18" t="s">
        <v>1208</v>
      </c>
    </row>
    <row r="113" spans="1:6" s="18" customFormat="1">
      <c r="A113" s="20">
        <v>99</v>
      </c>
      <c r="B113" s="25" t="s">
        <v>876</v>
      </c>
      <c r="C113" s="30">
        <v>22</v>
      </c>
      <c r="D113" t="s">
        <v>879</v>
      </c>
      <c r="F113" s="18" t="s">
        <v>1208</v>
      </c>
    </row>
    <row r="114" spans="1:6" s="18" customFormat="1">
      <c r="A114" s="20">
        <v>104</v>
      </c>
      <c r="B114" s="18" t="s">
        <v>682</v>
      </c>
      <c r="C114" s="22">
        <v>21.75</v>
      </c>
      <c r="D114" s="18" t="s">
        <v>746</v>
      </c>
      <c r="F114" s="18" t="s">
        <v>1208</v>
      </c>
    </row>
    <row r="115" spans="1:6" s="18" customFormat="1">
      <c r="A115" s="20">
        <v>104</v>
      </c>
      <c r="B115" s="18" t="s">
        <v>712</v>
      </c>
      <c r="C115" s="22">
        <v>21.75</v>
      </c>
      <c r="D115" s="18" t="s">
        <v>746</v>
      </c>
      <c r="F115" s="18" t="s">
        <v>1208</v>
      </c>
    </row>
    <row r="116" spans="1:6" s="18" customFormat="1">
      <c r="A116" s="20">
        <v>106</v>
      </c>
      <c r="B116" s="18" t="s">
        <v>1350</v>
      </c>
      <c r="C116" s="19">
        <v>21.13</v>
      </c>
      <c r="D116" s="18" t="s">
        <v>1319</v>
      </c>
      <c r="E116"/>
      <c r="F116" s="18" t="s">
        <v>1239</v>
      </c>
    </row>
    <row r="117" spans="1:6" s="18" customFormat="1">
      <c r="A117" s="20">
        <v>107</v>
      </c>
      <c r="B117" s="18" t="s">
        <v>285</v>
      </c>
      <c r="C117" s="22">
        <v>20.350000000000001</v>
      </c>
      <c r="D117" s="18" t="s">
        <v>461</v>
      </c>
      <c r="F117" s="18" t="s">
        <v>1208</v>
      </c>
    </row>
    <row r="118" spans="1:6" s="18" customFormat="1">
      <c r="A118" s="20">
        <v>108</v>
      </c>
      <c r="B118" s="18" t="s">
        <v>819</v>
      </c>
      <c r="C118" s="19">
        <v>20.3</v>
      </c>
      <c r="D118" s="18" t="s">
        <v>823</v>
      </c>
      <c r="E118"/>
      <c r="F118" s="18" t="s">
        <v>1208</v>
      </c>
    </row>
    <row r="119" spans="1:6" s="18" customFormat="1">
      <c r="A119" s="20">
        <v>108</v>
      </c>
      <c r="B119" s="18" t="s">
        <v>818</v>
      </c>
      <c r="C119" s="19">
        <v>20.3</v>
      </c>
      <c r="D119" s="18" t="s">
        <v>823</v>
      </c>
      <c r="F119" s="18" t="s">
        <v>1208</v>
      </c>
    </row>
    <row r="120" spans="1:6" s="18" customFormat="1">
      <c r="A120" s="20">
        <v>110</v>
      </c>
      <c r="B120" t="s">
        <v>535</v>
      </c>
      <c r="C120" s="22">
        <v>20.100000000000001</v>
      </c>
      <c r="D120" t="s">
        <v>525</v>
      </c>
      <c r="E120"/>
      <c r="F120" s="18" t="s">
        <v>1208</v>
      </c>
    </row>
    <row r="121" spans="1:6" s="18" customFormat="1">
      <c r="A121" s="20">
        <v>110</v>
      </c>
      <c r="B121" s="18" t="s">
        <v>528</v>
      </c>
      <c r="C121" s="22">
        <v>20.100000000000001</v>
      </c>
      <c r="D121" t="s">
        <v>525</v>
      </c>
      <c r="E121"/>
      <c r="F121" s="18" t="s">
        <v>1208</v>
      </c>
    </row>
    <row r="122" spans="1:6" s="18" customFormat="1">
      <c r="A122" s="20">
        <v>110</v>
      </c>
      <c r="B122" t="s">
        <v>533</v>
      </c>
      <c r="C122" s="22">
        <v>20.100000000000001</v>
      </c>
      <c r="D122" t="s">
        <v>525</v>
      </c>
      <c r="E122"/>
      <c r="F122" s="18" t="s">
        <v>1208</v>
      </c>
    </row>
    <row r="123" spans="1:6" s="18" customFormat="1">
      <c r="A123" s="20">
        <v>110</v>
      </c>
      <c r="B123" s="18" t="s">
        <v>531</v>
      </c>
      <c r="C123" s="22">
        <v>20.100000000000001</v>
      </c>
      <c r="D123" t="s">
        <v>525</v>
      </c>
      <c r="F123" s="18" t="s">
        <v>1208</v>
      </c>
    </row>
    <row r="124" spans="1:6" s="18" customFormat="1">
      <c r="A124" s="20">
        <v>110</v>
      </c>
      <c r="B124" s="18" t="s">
        <v>534</v>
      </c>
      <c r="C124" s="22">
        <v>20.100000000000001</v>
      </c>
      <c r="D124" t="s">
        <v>525</v>
      </c>
      <c r="E124"/>
      <c r="F124" t="s">
        <v>1208</v>
      </c>
    </row>
    <row r="125" spans="1:6" s="18" customFormat="1">
      <c r="A125" s="20">
        <v>115</v>
      </c>
      <c r="B125" s="18" t="s">
        <v>1351</v>
      </c>
      <c r="C125" s="19">
        <v>20.03</v>
      </c>
      <c r="D125" t="s">
        <v>1319</v>
      </c>
      <c r="F125" s="18" t="s">
        <v>1339</v>
      </c>
    </row>
    <row r="126" spans="1:6" s="18" customFormat="1">
      <c r="A126" s="20">
        <v>116</v>
      </c>
      <c r="B126" s="18" t="s">
        <v>536</v>
      </c>
      <c r="C126" s="19">
        <v>18.649999999999999</v>
      </c>
      <c r="D126" s="18" t="s">
        <v>823</v>
      </c>
      <c r="F126" s="18" t="s">
        <v>1208</v>
      </c>
    </row>
    <row r="127" spans="1:6" s="18" customFormat="1">
      <c r="A127" s="20">
        <v>116</v>
      </c>
      <c r="B127" s="18" t="s">
        <v>820</v>
      </c>
      <c r="C127" s="19">
        <v>18.649999999999999</v>
      </c>
      <c r="D127" s="18" t="s">
        <v>823</v>
      </c>
      <c r="F127" s="18" t="s">
        <v>1208</v>
      </c>
    </row>
    <row r="128" spans="1:6" s="18" customFormat="1">
      <c r="A128" s="20">
        <v>118</v>
      </c>
      <c r="B128" s="18" t="s">
        <v>1341</v>
      </c>
      <c r="C128" s="19">
        <v>18.36</v>
      </c>
      <c r="D128" s="18" t="s">
        <v>1311</v>
      </c>
      <c r="E128"/>
      <c r="F128" t="s">
        <v>1206</v>
      </c>
    </row>
    <row r="129" spans="1:12" s="18" customFormat="1">
      <c r="A129" s="20">
        <v>119</v>
      </c>
      <c r="B129" s="18" t="s">
        <v>389</v>
      </c>
      <c r="C129" s="22">
        <v>17.7</v>
      </c>
      <c r="D129" s="18" t="s">
        <v>405</v>
      </c>
      <c r="E129"/>
      <c r="F129" s="18" t="s">
        <v>1208</v>
      </c>
    </row>
    <row r="130" spans="1:12" s="18" customFormat="1">
      <c r="A130" s="20">
        <v>119</v>
      </c>
      <c r="B130" t="s">
        <v>467</v>
      </c>
      <c r="C130" s="22">
        <v>17.7</v>
      </c>
      <c r="D130" t="s">
        <v>405</v>
      </c>
      <c r="E130"/>
      <c r="F130" s="18" t="s">
        <v>1208</v>
      </c>
    </row>
    <row r="131" spans="1:12" s="18" customFormat="1">
      <c r="A131" s="20">
        <v>119</v>
      </c>
      <c r="B131" s="18" t="s">
        <v>358</v>
      </c>
      <c r="C131" s="22">
        <v>17.7</v>
      </c>
      <c r="D131" t="s">
        <v>405</v>
      </c>
      <c r="E131"/>
      <c r="F131" s="18" t="s">
        <v>1208</v>
      </c>
    </row>
    <row r="132" spans="1:12" s="18" customFormat="1">
      <c r="A132" s="20">
        <v>122</v>
      </c>
      <c r="B132" s="18" t="s">
        <v>295</v>
      </c>
      <c r="C132" s="22">
        <v>17.5</v>
      </c>
      <c r="D132" t="s">
        <v>461</v>
      </c>
      <c r="F132" s="18" t="s">
        <v>1208</v>
      </c>
    </row>
    <row r="133" spans="1:12" s="18" customFormat="1">
      <c r="A133" s="20">
        <v>122</v>
      </c>
      <c r="B133" t="s">
        <v>1352</v>
      </c>
      <c r="C133" s="19">
        <v>17.5</v>
      </c>
      <c r="D133" t="s">
        <v>275</v>
      </c>
      <c r="E133"/>
      <c r="F133" t="s">
        <v>1325</v>
      </c>
    </row>
    <row r="134" spans="1:12" s="18" customFormat="1">
      <c r="A134" s="20">
        <v>124</v>
      </c>
      <c r="B134" s="18" t="s">
        <v>324</v>
      </c>
      <c r="C134" s="22">
        <v>17.3</v>
      </c>
      <c r="D134" t="s">
        <v>461</v>
      </c>
      <c r="F134" s="18" t="s">
        <v>1208</v>
      </c>
    </row>
    <row r="135" spans="1:12" s="18" customFormat="1">
      <c r="A135" s="20">
        <v>125</v>
      </c>
      <c r="B135" t="s">
        <v>1343</v>
      </c>
      <c r="C135" s="19">
        <v>16.75</v>
      </c>
      <c r="D135" t="s">
        <v>911</v>
      </c>
      <c r="E135"/>
      <c r="F135" t="s">
        <v>1206</v>
      </c>
    </row>
    <row r="136" spans="1:12" s="18" customFormat="1">
      <c r="A136" s="20">
        <v>126</v>
      </c>
      <c r="B136" t="s">
        <v>293</v>
      </c>
      <c r="C136" s="22">
        <v>16.3</v>
      </c>
      <c r="D136" t="s">
        <v>461</v>
      </c>
      <c r="E136"/>
      <c r="F136" s="18" t="s">
        <v>1437</v>
      </c>
    </row>
    <row r="137" spans="1:12" s="18" customFormat="1">
      <c r="A137" s="20">
        <v>127</v>
      </c>
      <c r="B137" t="s">
        <v>292</v>
      </c>
      <c r="C137" s="22">
        <v>14.3</v>
      </c>
      <c r="D137" t="s">
        <v>461</v>
      </c>
      <c r="E137"/>
      <c r="F137" t="s">
        <v>1208</v>
      </c>
    </row>
    <row r="138" spans="1:12" s="18" customFormat="1">
      <c r="A138" s="20">
        <v>128</v>
      </c>
      <c r="B138" s="18" t="s">
        <v>822</v>
      </c>
      <c r="C138" s="19">
        <v>13.35</v>
      </c>
      <c r="D138" s="18" t="s">
        <v>823</v>
      </c>
      <c r="E138"/>
      <c r="F138" s="18" t="s">
        <v>1208</v>
      </c>
    </row>
    <row r="139" spans="1:12" s="18" customFormat="1">
      <c r="A139" s="20">
        <v>129</v>
      </c>
      <c r="B139" s="18" t="s">
        <v>1356</v>
      </c>
      <c r="C139" s="19">
        <v>11.93</v>
      </c>
      <c r="D139" s="18" t="s">
        <v>1319</v>
      </c>
      <c r="F139" s="18" t="s">
        <v>1318</v>
      </c>
    </row>
    <row r="140" spans="1:12" s="18" customFormat="1">
      <c r="A140" s="20"/>
      <c r="B140" s="18" t="s">
        <v>475</v>
      </c>
      <c r="C140" s="19"/>
      <c r="E140" s="2"/>
    </row>
    <row r="141" spans="1:12" s="18" customFormat="1">
      <c r="A141" s="1" t="s">
        <v>18</v>
      </c>
      <c r="B141"/>
      <c r="C141" s="22"/>
      <c r="D141" s="1" t="s">
        <v>150</v>
      </c>
      <c r="E141" s="2">
        <f>SUM(C142:C191)/50</f>
        <v>18.828599999999998</v>
      </c>
      <c r="F141" t="s">
        <v>151</v>
      </c>
      <c r="K141" s="25"/>
      <c r="L141" s="30"/>
    </row>
    <row r="142" spans="1:12" s="18" customFormat="1">
      <c r="A142" s="20">
        <v>1</v>
      </c>
      <c r="B142" s="8" t="s">
        <v>893</v>
      </c>
      <c r="C142" s="65">
        <v>33.549999999999997</v>
      </c>
      <c r="D142" s="18" t="s">
        <v>1432</v>
      </c>
      <c r="F142" s="8" t="s">
        <v>1213</v>
      </c>
      <c r="K142" s="25"/>
      <c r="L142" s="30"/>
    </row>
    <row r="143" spans="1:12" s="18" customFormat="1">
      <c r="A143" s="20">
        <v>2</v>
      </c>
      <c r="B143" s="8" t="s">
        <v>20</v>
      </c>
      <c r="C143" s="65">
        <v>30</v>
      </c>
      <c r="D143" s="18" t="s">
        <v>1432</v>
      </c>
      <c r="F143" s="8" t="s">
        <v>1217</v>
      </c>
      <c r="K143" s="25"/>
      <c r="L143" s="30"/>
    </row>
    <row r="144" spans="1:12" s="18" customFormat="1">
      <c r="A144" s="20">
        <v>3</v>
      </c>
      <c r="B144" t="s">
        <v>1347</v>
      </c>
      <c r="C144" s="19">
        <v>26.59</v>
      </c>
      <c r="D144" s="18" t="s">
        <v>1319</v>
      </c>
      <c r="F144" s="18" t="s">
        <v>1239</v>
      </c>
      <c r="K144" s="25"/>
      <c r="L144" s="30"/>
    </row>
    <row r="145" spans="1:12" s="18" customFormat="1">
      <c r="A145" s="20">
        <v>4</v>
      </c>
      <c r="B145" t="s">
        <v>1163</v>
      </c>
      <c r="C145" s="19">
        <v>26.35</v>
      </c>
      <c r="D145" s="18" t="s">
        <v>911</v>
      </c>
      <c r="F145" s="18" t="s">
        <v>1238</v>
      </c>
      <c r="K145" s="25"/>
      <c r="L145" s="30"/>
    </row>
    <row r="146" spans="1:12" s="18" customFormat="1">
      <c r="A146" s="20">
        <v>5</v>
      </c>
      <c r="B146" t="s">
        <v>1086</v>
      </c>
      <c r="C146" s="19">
        <v>26.33</v>
      </c>
      <c r="D146" s="18" t="s">
        <v>1319</v>
      </c>
      <c r="F146" s="18" t="s">
        <v>1239</v>
      </c>
      <c r="K146" s="25"/>
      <c r="L146" s="30"/>
    </row>
    <row r="147" spans="1:12" s="18" customFormat="1">
      <c r="A147" s="20">
        <v>6</v>
      </c>
      <c r="B147" s="18" t="s">
        <v>1604</v>
      </c>
      <c r="C147" s="19">
        <v>24.65</v>
      </c>
      <c r="D147" s="18" t="s">
        <v>1606</v>
      </c>
      <c r="F147" s="8" t="s">
        <v>1607</v>
      </c>
      <c r="K147" s="25"/>
      <c r="L147" s="30"/>
    </row>
    <row r="148" spans="1:12" s="18" customFormat="1">
      <c r="A148" s="20">
        <v>7</v>
      </c>
      <c r="B148" s="8" t="s">
        <v>193</v>
      </c>
      <c r="C148" s="65">
        <v>24.2</v>
      </c>
      <c r="D148" s="18" t="s">
        <v>1432</v>
      </c>
      <c r="F148" s="8" t="s">
        <v>1208</v>
      </c>
      <c r="K148" s="25"/>
      <c r="L148" s="30"/>
    </row>
    <row r="149" spans="1:12" s="18" customFormat="1">
      <c r="A149" s="20">
        <v>8</v>
      </c>
      <c r="B149" s="18" t="s">
        <v>903</v>
      </c>
      <c r="C149" s="19">
        <v>23.85</v>
      </c>
      <c r="D149" s="18" t="s">
        <v>911</v>
      </c>
      <c r="F149" s="18" t="s">
        <v>1238</v>
      </c>
      <c r="K149" s="25"/>
      <c r="L149" s="30"/>
    </row>
    <row r="150" spans="1:12" s="18" customFormat="1">
      <c r="A150" s="20">
        <v>9</v>
      </c>
      <c r="B150" s="25" t="s">
        <v>513</v>
      </c>
      <c r="C150" s="30">
        <v>23.12</v>
      </c>
      <c r="D150" s="18" t="s">
        <v>879</v>
      </c>
      <c r="E150" s="2"/>
      <c r="F150" s="18" t="s">
        <v>1208</v>
      </c>
      <c r="K150" s="25"/>
      <c r="L150" s="30"/>
    </row>
    <row r="151" spans="1:12" s="18" customFormat="1">
      <c r="A151" s="20">
        <v>10</v>
      </c>
      <c r="B151" s="18" t="s">
        <v>1244</v>
      </c>
      <c r="C151" s="19">
        <v>23</v>
      </c>
      <c r="D151" s="18" t="s">
        <v>275</v>
      </c>
      <c r="F151" s="18" t="s">
        <v>1239</v>
      </c>
      <c r="K151" s="25"/>
      <c r="L151" s="30"/>
    </row>
    <row r="152" spans="1:12" s="18" customFormat="1">
      <c r="A152" s="20">
        <v>11</v>
      </c>
      <c r="B152" s="18" t="s">
        <v>192</v>
      </c>
      <c r="C152" s="44">
        <v>22.25</v>
      </c>
      <c r="D152" s="18" t="s">
        <v>316</v>
      </c>
      <c r="E152" s="2"/>
      <c r="F152" s="18" t="s">
        <v>1233</v>
      </c>
      <c r="K152" s="25"/>
      <c r="L152" s="30"/>
    </row>
    <row r="153" spans="1:12" s="18" customFormat="1">
      <c r="A153" s="20">
        <v>12</v>
      </c>
      <c r="B153" s="8" t="s">
        <v>1425</v>
      </c>
      <c r="C153" s="65">
        <v>22.1</v>
      </c>
      <c r="D153" s="18" t="s">
        <v>1432</v>
      </c>
      <c r="F153" s="8" t="s">
        <v>1238</v>
      </c>
      <c r="K153" s="25"/>
      <c r="L153" s="30"/>
    </row>
    <row r="154" spans="1:12" s="18" customFormat="1">
      <c r="A154" s="20">
        <v>13</v>
      </c>
      <c r="B154" s="18" t="s">
        <v>908</v>
      </c>
      <c r="C154" s="19">
        <v>21.35</v>
      </c>
      <c r="D154" s="18" t="s">
        <v>911</v>
      </c>
      <c r="F154" s="18" t="s">
        <v>1206</v>
      </c>
      <c r="K154" s="25"/>
      <c r="L154" s="30"/>
    </row>
    <row r="155" spans="1:12" s="18" customFormat="1">
      <c r="A155" s="20">
        <v>13</v>
      </c>
      <c r="B155" s="18" t="s">
        <v>1336</v>
      </c>
      <c r="C155" s="19">
        <v>21.35</v>
      </c>
      <c r="D155" s="18" t="s">
        <v>911</v>
      </c>
      <c r="F155" s="18" t="s">
        <v>1239</v>
      </c>
      <c r="K155" s="25"/>
      <c r="L155" s="30"/>
    </row>
    <row r="156" spans="1:12" s="18" customFormat="1">
      <c r="A156" s="20">
        <v>13</v>
      </c>
      <c r="B156" s="18" t="s">
        <v>1337</v>
      </c>
      <c r="C156" s="19">
        <v>21.35</v>
      </c>
      <c r="D156" s="18" t="s">
        <v>911</v>
      </c>
      <c r="F156" s="18" t="s">
        <v>1206</v>
      </c>
      <c r="K156" s="25"/>
      <c r="L156" s="30"/>
    </row>
    <row r="157" spans="1:12" s="18" customFormat="1">
      <c r="A157" s="20">
        <v>16</v>
      </c>
      <c r="B157" s="18" t="s">
        <v>527</v>
      </c>
      <c r="C157" s="44">
        <v>21.25</v>
      </c>
      <c r="D157" t="s">
        <v>525</v>
      </c>
      <c r="E157" s="2"/>
      <c r="F157" s="18" t="s">
        <v>1208</v>
      </c>
      <c r="K157" s="25"/>
      <c r="L157" s="30"/>
    </row>
    <row r="158" spans="1:12" s="18" customFormat="1">
      <c r="A158" s="20">
        <v>17</v>
      </c>
      <c r="B158" t="s">
        <v>22</v>
      </c>
      <c r="C158" s="44">
        <v>21.1</v>
      </c>
      <c r="D158" t="s">
        <v>525</v>
      </c>
      <c r="E158" s="2"/>
      <c r="F158" t="s">
        <v>1208</v>
      </c>
      <c r="K158" s="25"/>
      <c r="L158" s="30"/>
    </row>
    <row r="159" spans="1:12" s="18" customFormat="1">
      <c r="A159" s="20">
        <v>18</v>
      </c>
      <c r="B159" s="18" t="s">
        <v>1094</v>
      </c>
      <c r="C159" s="19">
        <v>20.57</v>
      </c>
      <c r="D159" s="18" t="s">
        <v>1606</v>
      </c>
      <c r="F159" s="8" t="s">
        <v>1208</v>
      </c>
      <c r="K159" s="25"/>
      <c r="L159" s="30"/>
    </row>
    <row r="160" spans="1:12" s="18" customFormat="1">
      <c r="A160" s="20">
        <v>19</v>
      </c>
      <c r="B160" t="s">
        <v>269</v>
      </c>
      <c r="C160" s="44">
        <v>20.350000000000001</v>
      </c>
      <c r="D160" t="s">
        <v>320</v>
      </c>
      <c r="E160" s="2"/>
      <c r="F160" t="s">
        <v>1208</v>
      </c>
      <c r="K160" s="25"/>
      <c r="L160" s="30"/>
    </row>
    <row r="161" spans="1:12" s="18" customFormat="1">
      <c r="A161" s="20">
        <v>19</v>
      </c>
      <c r="B161" t="s">
        <v>468</v>
      </c>
      <c r="C161" s="44">
        <v>20.350000000000001</v>
      </c>
      <c r="D161" t="s">
        <v>320</v>
      </c>
      <c r="E161" s="2"/>
      <c r="F161" t="s">
        <v>1208</v>
      </c>
      <c r="K161" s="25"/>
      <c r="L161" s="30"/>
    </row>
    <row r="162" spans="1:12" s="18" customFormat="1">
      <c r="A162" s="20">
        <v>21</v>
      </c>
      <c r="B162" s="18" t="s">
        <v>1077</v>
      </c>
      <c r="C162" s="19">
        <v>20.100000000000001</v>
      </c>
      <c r="D162" t="s">
        <v>911</v>
      </c>
      <c r="F162" t="s">
        <v>1238</v>
      </c>
      <c r="K162" s="25"/>
      <c r="L162" s="30"/>
    </row>
    <row r="163" spans="1:12" s="18" customFormat="1">
      <c r="A163" s="20">
        <v>21</v>
      </c>
      <c r="B163" s="18" t="s">
        <v>1338</v>
      </c>
      <c r="C163" s="19">
        <v>20.100000000000001</v>
      </c>
      <c r="D163" t="s">
        <v>911</v>
      </c>
      <c r="F163" s="18" t="s">
        <v>1238</v>
      </c>
      <c r="K163" s="25"/>
      <c r="L163" s="30"/>
    </row>
    <row r="164" spans="1:12" s="18" customFormat="1">
      <c r="A164" s="20">
        <v>23</v>
      </c>
      <c r="B164" s="18" t="s">
        <v>469</v>
      </c>
      <c r="C164" s="44">
        <v>19</v>
      </c>
      <c r="D164" t="s">
        <v>320</v>
      </c>
      <c r="E164" s="2"/>
      <c r="F164" t="s">
        <v>1208</v>
      </c>
      <c r="K164" s="25"/>
      <c r="L164" s="30"/>
    </row>
    <row r="165" spans="1:12" s="18" customFormat="1">
      <c r="A165" s="20">
        <v>24</v>
      </c>
      <c r="B165" s="18" t="s">
        <v>1340</v>
      </c>
      <c r="C165" s="19">
        <v>18.850000000000001</v>
      </c>
      <c r="D165" s="18" t="s">
        <v>911</v>
      </c>
      <c r="F165" s="18" t="s">
        <v>1206</v>
      </c>
      <c r="K165" s="25"/>
    </row>
    <row r="166" spans="1:12" s="18" customFormat="1">
      <c r="A166" s="20">
        <v>25</v>
      </c>
      <c r="B166" s="8" t="s">
        <v>1426</v>
      </c>
      <c r="C166" s="65">
        <v>18.55</v>
      </c>
      <c r="D166" t="s">
        <v>1432</v>
      </c>
      <c r="F166" s="8" t="s">
        <v>1238</v>
      </c>
      <c r="K166" s="25"/>
    </row>
    <row r="167" spans="1:12" s="18" customFormat="1">
      <c r="A167" s="20">
        <v>26</v>
      </c>
      <c r="B167" s="8" t="s">
        <v>1427</v>
      </c>
      <c r="C167" s="65">
        <v>18.54</v>
      </c>
      <c r="D167" t="s">
        <v>1432</v>
      </c>
      <c r="F167" s="8" t="s">
        <v>1208</v>
      </c>
      <c r="K167" s="25"/>
    </row>
    <row r="168" spans="1:12" s="18" customFormat="1">
      <c r="A168" s="20">
        <v>27</v>
      </c>
      <c r="B168" s="18" t="s">
        <v>270</v>
      </c>
      <c r="C168" s="44">
        <v>18.45</v>
      </c>
      <c r="D168" s="18" t="s">
        <v>411</v>
      </c>
      <c r="E168" s="2"/>
      <c r="F168" s="8" t="s">
        <v>1208</v>
      </c>
      <c r="K168" s="25"/>
    </row>
    <row r="169" spans="1:12" s="18" customFormat="1">
      <c r="A169" s="20">
        <v>28</v>
      </c>
      <c r="B169" s="18" t="s">
        <v>1373</v>
      </c>
      <c r="C169" s="19">
        <v>18.28</v>
      </c>
      <c r="D169" t="s">
        <v>1606</v>
      </c>
      <c r="F169" s="8" t="s">
        <v>1208</v>
      </c>
      <c r="K169" s="25"/>
    </row>
    <row r="170" spans="1:12" s="18" customFormat="1">
      <c r="A170" s="20">
        <v>29</v>
      </c>
      <c r="B170" t="s">
        <v>1342</v>
      </c>
      <c r="C170" s="19">
        <v>18</v>
      </c>
      <c r="D170" t="s">
        <v>275</v>
      </c>
      <c r="F170" s="18" t="s">
        <v>1238</v>
      </c>
      <c r="K170" s="25"/>
    </row>
    <row r="171" spans="1:12" s="18" customFormat="1">
      <c r="A171" s="20">
        <v>30</v>
      </c>
      <c r="B171" s="25" t="s">
        <v>878</v>
      </c>
      <c r="C171" s="30">
        <v>17.649999999999999</v>
      </c>
      <c r="D171" t="s">
        <v>879</v>
      </c>
      <c r="E171" s="2"/>
      <c r="F171" t="s">
        <v>1233</v>
      </c>
      <c r="K171" s="25"/>
    </row>
    <row r="172" spans="1:12" s="18" customFormat="1">
      <c r="A172" s="20">
        <v>31</v>
      </c>
      <c r="B172" s="18" t="s">
        <v>23</v>
      </c>
      <c r="C172" s="22">
        <v>17.45</v>
      </c>
      <c r="D172" t="s">
        <v>525</v>
      </c>
      <c r="E172" s="2"/>
      <c r="F172" t="s">
        <v>1208</v>
      </c>
      <c r="K172" s="25"/>
    </row>
    <row r="173" spans="1:12" s="18" customFormat="1">
      <c r="A173" s="20">
        <v>32</v>
      </c>
      <c r="B173" s="8" t="s">
        <v>1428</v>
      </c>
      <c r="C173" s="65">
        <v>16.899999999999999</v>
      </c>
      <c r="D173" s="18" t="s">
        <v>1432</v>
      </c>
      <c r="F173" s="8" t="s">
        <v>1238</v>
      </c>
      <c r="K173" s="25"/>
    </row>
    <row r="174" spans="1:12" s="18" customFormat="1">
      <c r="A174" s="20">
        <v>33</v>
      </c>
      <c r="B174" s="8" t="s">
        <v>1429</v>
      </c>
      <c r="C174" s="65">
        <v>16.850000000000001</v>
      </c>
      <c r="D174" s="18" t="s">
        <v>1432</v>
      </c>
      <c r="F174" s="8" t="s">
        <v>1238</v>
      </c>
      <c r="K174" s="25"/>
    </row>
    <row r="175" spans="1:12" s="18" customFormat="1">
      <c r="A175" s="20">
        <v>34</v>
      </c>
      <c r="B175" s="8" t="s">
        <v>1079</v>
      </c>
      <c r="C175" s="65">
        <v>16.05</v>
      </c>
      <c r="D175" s="18" t="s">
        <v>1432</v>
      </c>
      <c r="F175" s="8" t="s">
        <v>1238</v>
      </c>
      <c r="K175" s="25"/>
    </row>
    <row r="176" spans="1:12" s="18" customFormat="1">
      <c r="A176" s="20">
        <v>35</v>
      </c>
      <c r="B176" s="8" t="s">
        <v>1018</v>
      </c>
      <c r="C176" s="65">
        <v>16.010000000000002</v>
      </c>
      <c r="D176" s="18" t="s">
        <v>1432</v>
      </c>
      <c r="F176" s="8" t="s">
        <v>1208</v>
      </c>
      <c r="K176" s="25"/>
    </row>
    <row r="177" spans="1:12" s="18" customFormat="1">
      <c r="A177" s="20">
        <v>36</v>
      </c>
      <c r="B177" s="18" t="s">
        <v>24</v>
      </c>
      <c r="C177" s="22">
        <v>15.45</v>
      </c>
      <c r="D177" s="18" t="s">
        <v>525</v>
      </c>
      <c r="E177" s="2"/>
      <c r="F177" s="8" t="s">
        <v>1208</v>
      </c>
      <c r="K177" s="25"/>
    </row>
    <row r="178" spans="1:12" s="18" customFormat="1">
      <c r="A178" s="20">
        <v>37</v>
      </c>
      <c r="B178" s="18" t="s">
        <v>1354</v>
      </c>
      <c r="C178" s="19">
        <v>15.43</v>
      </c>
      <c r="D178" s="18" t="s">
        <v>1319</v>
      </c>
      <c r="F178" s="18" t="s">
        <v>1239</v>
      </c>
      <c r="K178" s="25"/>
    </row>
    <row r="179" spans="1:12" s="18" customFormat="1">
      <c r="A179" s="20">
        <v>37</v>
      </c>
      <c r="B179" s="18" t="s">
        <v>1353</v>
      </c>
      <c r="C179" s="19">
        <v>15.43</v>
      </c>
      <c r="D179" s="18" t="s">
        <v>1319</v>
      </c>
      <c r="F179" s="18" t="s">
        <v>1239</v>
      </c>
      <c r="K179" s="25"/>
    </row>
    <row r="180" spans="1:12" s="18" customFormat="1">
      <c r="A180" s="20">
        <v>39</v>
      </c>
      <c r="B180" s="18" t="s">
        <v>1254</v>
      </c>
      <c r="C180" s="19">
        <v>15</v>
      </c>
      <c r="D180" s="18" t="s">
        <v>275</v>
      </c>
      <c r="F180" s="18" t="s">
        <v>1325</v>
      </c>
      <c r="K180" s="25"/>
    </row>
    <row r="181" spans="1:12" s="18" customFormat="1">
      <c r="A181" s="20">
        <v>40</v>
      </c>
      <c r="B181" s="18" t="s">
        <v>821</v>
      </c>
      <c r="C181" s="19">
        <v>14.8</v>
      </c>
      <c r="D181" s="18" t="s">
        <v>823</v>
      </c>
      <c r="E181" s="2"/>
      <c r="F181" s="18" t="s">
        <v>1208</v>
      </c>
      <c r="K181" s="25"/>
    </row>
    <row r="182" spans="1:12" s="18" customFormat="1">
      <c r="A182" s="20">
        <v>41</v>
      </c>
      <c r="B182" s="8" t="s">
        <v>1430</v>
      </c>
      <c r="C182" s="65">
        <v>14.65</v>
      </c>
      <c r="D182" s="18" t="s">
        <v>1432</v>
      </c>
      <c r="F182" s="8" t="s">
        <v>1208</v>
      </c>
      <c r="K182" s="25"/>
    </row>
    <row r="183" spans="1:12" s="18" customFormat="1">
      <c r="A183" s="20">
        <v>42</v>
      </c>
      <c r="B183" s="18" t="s">
        <v>427</v>
      </c>
      <c r="C183" s="22">
        <v>14.3</v>
      </c>
      <c r="D183" s="18" t="s">
        <v>320</v>
      </c>
      <c r="E183" s="2"/>
      <c r="F183" s="18" t="s">
        <v>1208</v>
      </c>
      <c r="K183" s="25"/>
      <c r="L183" s="30"/>
    </row>
    <row r="184" spans="1:12" s="18" customFormat="1">
      <c r="A184" s="20">
        <v>42</v>
      </c>
      <c r="B184" s="18" t="s">
        <v>281</v>
      </c>
      <c r="C184" s="22">
        <v>14.3</v>
      </c>
      <c r="D184" s="18" t="s">
        <v>320</v>
      </c>
      <c r="E184" s="2"/>
      <c r="F184" s="8" t="s">
        <v>1208</v>
      </c>
      <c r="K184" s="25"/>
      <c r="L184" s="30"/>
    </row>
    <row r="185" spans="1:12" s="18" customFormat="1">
      <c r="A185" s="20">
        <v>44</v>
      </c>
      <c r="B185" s="18" t="s">
        <v>268</v>
      </c>
      <c r="C185" s="22">
        <v>14.2</v>
      </c>
      <c r="D185" s="18" t="s">
        <v>411</v>
      </c>
      <c r="E185" s="2"/>
      <c r="F185" s="18" t="s">
        <v>1208</v>
      </c>
      <c r="K185" s="25"/>
      <c r="L185" s="30"/>
    </row>
    <row r="186" spans="1:12" s="18" customFormat="1">
      <c r="A186" s="20">
        <v>45</v>
      </c>
      <c r="B186" s="18" t="s">
        <v>1605</v>
      </c>
      <c r="C186" s="19">
        <v>13.08</v>
      </c>
      <c r="D186" s="18" t="s">
        <v>1606</v>
      </c>
      <c r="F186" s="8" t="s">
        <v>1208</v>
      </c>
      <c r="K186" s="25"/>
      <c r="L186" s="30"/>
    </row>
    <row r="187" spans="1:12" s="18" customFormat="1">
      <c r="A187" s="20">
        <v>46</v>
      </c>
      <c r="B187" s="18" t="s">
        <v>361</v>
      </c>
      <c r="C187" s="22">
        <v>12.7</v>
      </c>
      <c r="D187" s="18" t="s">
        <v>405</v>
      </c>
      <c r="E187" s="2"/>
      <c r="F187" s="18" t="s">
        <v>1208</v>
      </c>
      <c r="K187" s="25"/>
      <c r="L187" s="30"/>
    </row>
    <row r="188" spans="1:12" s="18" customFormat="1">
      <c r="A188" s="20">
        <v>47</v>
      </c>
      <c r="B188" s="18" t="s">
        <v>1355</v>
      </c>
      <c r="C188" s="19">
        <v>11.93</v>
      </c>
      <c r="D188" s="18" t="s">
        <v>1319</v>
      </c>
      <c r="F188" s="18" t="s">
        <v>1239</v>
      </c>
      <c r="K188" s="25"/>
      <c r="L188" s="30"/>
    </row>
    <row r="189" spans="1:12" s="18" customFormat="1">
      <c r="A189" s="20">
        <v>48</v>
      </c>
      <c r="B189" s="18" t="s">
        <v>1357</v>
      </c>
      <c r="C189" s="19">
        <v>9.58</v>
      </c>
      <c r="D189" s="18" t="s">
        <v>1319</v>
      </c>
      <c r="F189" s="18" t="s">
        <v>1318</v>
      </c>
      <c r="K189" s="25"/>
      <c r="L189" s="30"/>
    </row>
    <row r="190" spans="1:12" s="18" customFormat="1">
      <c r="A190" s="20">
        <v>49</v>
      </c>
      <c r="B190" s="25" t="s">
        <v>837</v>
      </c>
      <c r="C190" s="30">
        <v>9.0399999999999991</v>
      </c>
      <c r="D190" s="18" t="s">
        <v>879</v>
      </c>
      <c r="E190" s="2"/>
      <c r="F190" s="18" t="s">
        <v>1233</v>
      </c>
      <c r="K190" s="25"/>
      <c r="L190" s="30"/>
    </row>
    <row r="191" spans="1:12" s="18" customFormat="1">
      <c r="A191" s="20">
        <v>50</v>
      </c>
      <c r="B191" s="8" t="s">
        <v>1431</v>
      </c>
      <c r="C191" s="65">
        <v>7.1</v>
      </c>
      <c r="D191" s="18" t="s">
        <v>1432</v>
      </c>
      <c r="F191" s="8" t="s">
        <v>1208</v>
      </c>
      <c r="K191" s="25"/>
      <c r="L191" s="30"/>
    </row>
    <row r="192" spans="1:12">
      <c r="A192" s="1"/>
      <c r="B192" t="s">
        <v>475</v>
      </c>
      <c r="C192" s="22"/>
      <c r="E192" s="2"/>
    </row>
    <row r="193" spans="1:14">
      <c r="A193" s="1"/>
      <c r="C193" s="22"/>
      <c r="E193" s="2"/>
    </row>
    <row r="194" spans="1:14">
      <c r="A194" s="1" t="s">
        <v>46</v>
      </c>
      <c r="C194" s="22"/>
      <c r="E194" s="2"/>
    </row>
    <row r="195" spans="1:14" ht="19.5">
      <c r="A195" s="1" t="s">
        <v>31</v>
      </c>
      <c r="C195" s="22" t="s">
        <v>385</v>
      </c>
      <c r="D195" t="s">
        <v>1085</v>
      </c>
      <c r="E195" s="2">
        <f>SUM(C196:C210)/15</f>
        <v>14.8</v>
      </c>
      <c r="F195" t="s">
        <v>721</v>
      </c>
      <c r="G195" s="18"/>
      <c r="H195" s="80"/>
      <c r="I195" s="18"/>
      <c r="J195" s="18"/>
      <c r="K195" s="18"/>
      <c r="L195" s="18"/>
      <c r="M195" s="18"/>
      <c r="N195" s="18"/>
    </row>
    <row r="196" spans="1:14">
      <c r="A196" s="1">
        <v>1</v>
      </c>
      <c r="B196" s="8" t="s">
        <v>1054</v>
      </c>
      <c r="C196" s="65">
        <v>29</v>
      </c>
      <c r="D196" s="8" t="s">
        <v>1450</v>
      </c>
      <c r="E196" s="2" t="s">
        <v>1238</v>
      </c>
      <c r="G196" s="8"/>
      <c r="M196" s="8"/>
      <c r="N196" s="8"/>
    </row>
    <row r="197" spans="1:14">
      <c r="A197" s="20">
        <v>2</v>
      </c>
      <c r="B197" t="s">
        <v>161</v>
      </c>
      <c r="C197" s="22">
        <v>25</v>
      </c>
      <c r="D197" t="s">
        <v>1113</v>
      </c>
      <c r="E197" s="8" t="s">
        <v>1208</v>
      </c>
      <c r="F197" s="18"/>
      <c r="G197" s="8"/>
      <c r="M197" s="8"/>
      <c r="N197" s="8"/>
    </row>
    <row r="198" spans="1:14">
      <c r="A198" s="20">
        <v>2</v>
      </c>
      <c r="B198" s="8" t="s">
        <v>899</v>
      </c>
      <c r="C198" s="65">
        <v>25</v>
      </c>
      <c r="D198" s="8" t="s">
        <v>1450</v>
      </c>
      <c r="E198" s="8" t="s">
        <v>1216</v>
      </c>
      <c r="G198" s="8"/>
      <c r="M198" s="8"/>
      <c r="N198" s="8"/>
    </row>
    <row r="199" spans="1:14" s="18" customFormat="1">
      <c r="A199" s="20">
        <v>4</v>
      </c>
      <c r="B199" s="8" t="s">
        <v>1118</v>
      </c>
      <c r="C199" s="65">
        <v>20</v>
      </c>
      <c r="D199" s="8" t="s">
        <v>1450</v>
      </c>
      <c r="E199" s="8" t="s">
        <v>1238</v>
      </c>
      <c r="G199" s="8"/>
      <c r="M199" s="8"/>
      <c r="N199" s="8"/>
    </row>
    <row r="200" spans="1:14" s="18" customFormat="1">
      <c r="A200" s="20">
        <v>4</v>
      </c>
      <c r="B200" s="18" t="s">
        <v>4</v>
      </c>
      <c r="C200" s="19">
        <v>20</v>
      </c>
      <c r="D200" s="18" t="s">
        <v>1523</v>
      </c>
      <c r="E200" s="18" t="s">
        <v>1233</v>
      </c>
      <c r="G200" s="8"/>
      <c r="M200" s="8"/>
      <c r="N200" s="8"/>
    </row>
    <row r="201" spans="1:14" s="18" customFormat="1">
      <c r="A201" s="20">
        <v>6</v>
      </c>
      <c r="B201" s="8" t="s">
        <v>907</v>
      </c>
      <c r="C201" s="65">
        <v>18</v>
      </c>
      <c r="D201" s="8" t="s">
        <v>1450</v>
      </c>
      <c r="E201" s="8" t="s">
        <v>1238</v>
      </c>
      <c r="G201" s="8"/>
      <c r="M201" s="8"/>
      <c r="N201" s="8"/>
    </row>
    <row r="202" spans="1:14" s="18" customFormat="1">
      <c r="A202" s="20">
        <v>7</v>
      </c>
      <c r="B202" s="8" t="s">
        <v>1151</v>
      </c>
      <c r="C202" s="65">
        <v>15</v>
      </c>
      <c r="D202" s="8" t="s">
        <v>1450</v>
      </c>
      <c r="E202" s="8" t="s">
        <v>1238</v>
      </c>
      <c r="G202" s="8"/>
      <c r="M202" s="8"/>
      <c r="N202" s="8"/>
    </row>
    <row r="203" spans="1:14" s="18" customFormat="1">
      <c r="A203" s="20">
        <v>7</v>
      </c>
      <c r="B203" s="8" t="s">
        <v>161</v>
      </c>
      <c r="C203" s="65">
        <v>15</v>
      </c>
      <c r="D203" s="8" t="s">
        <v>1450</v>
      </c>
      <c r="E203" s="8" t="s">
        <v>1208</v>
      </c>
      <c r="M203" s="8"/>
      <c r="N203" s="8"/>
    </row>
    <row r="204" spans="1:14" s="18" customFormat="1">
      <c r="A204" s="20">
        <v>9</v>
      </c>
      <c r="B204" s="8" t="s">
        <v>1433</v>
      </c>
      <c r="C204" s="65">
        <v>13</v>
      </c>
      <c r="D204" s="8" t="s">
        <v>1450</v>
      </c>
      <c r="E204" s="8" t="s">
        <v>1238</v>
      </c>
      <c r="M204" s="8"/>
      <c r="N204" s="8"/>
    </row>
    <row r="205" spans="1:14" s="18" customFormat="1">
      <c r="A205" s="20">
        <v>10</v>
      </c>
      <c r="B205" s="8" t="s">
        <v>1361</v>
      </c>
      <c r="C205" s="65">
        <v>11</v>
      </c>
      <c r="D205" s="8" t="s">
        <v>1450</v>
      </c>
      <c r="E205" s="8" t="s">
        <v>1238</v>
      </c>
      <c r="G205" s="8"/>
      <c r="M205" s="8"/>
      <c r="N205" s="8"/>
    </row>
    <row r="206" spans="1:14" s="18" customFormat="1">
      <c r="A206" s="20">
        <v>11</v>
      </c>
      <c r="B206" s="8" t="s">
        <v>1589</v>
      </c>
      <c r="C206" s="65">
        <v>8</v>
      </c>
      <c r="D206" s="8" t="s">
        <v>1592</v>
      </c>
      <c r="E206" s="8" t="s">
        <v>1208</v>
      </c>
      <c r="G206" s="8"/>
      <c r="M206" s="8"/>
      <c r="N206" s="8"/>
    </row>
    <row r="207" spans="1:14" s="18" customFormat="1">
      <c r="A207" s="20">
        <v>12</v>
      </c>
      <c r="B207" s="8" t="s">
        <v>998</v>
      </c>
      <c r="C207" s="65">
        <v>7</v>
      </c>
      <c r="D207" s="8" t="s">
        <v>1450</v>
      </c>
      <c r="E207" s="8" t="s">
        <v>1208</v>
      </c>
      <c r="M207" s="8"/>
      <c r="N207" s="8"/>
    </row>
    <row r="208" spans="1:14" s="18" customFormat="1">
      <c r="A208" s="20">
        <v>13</v>
      </c>
      <c r="B208" s="8" t="s">
        <v>1071</v>
      </c>
      <c r="C208" s="65">
        <v>6</v>
      </c>
      <c r="D208" s="8" t="s">
        <v>1450</v>
      </c>
      <c r="E208" s="8" t="s">
        <v>1213</v>
      </c>
      <c r="M208" s="8"/>
      <c r="N208" s="8"/>
    </row>
    <row r="209" spans="1:14" s="18" customFormat="1">
      <c r="A209" s="20">
        <v>14</v>
      </c>
      <c r="B209" s="8" t="s">
        <v>347</v>
      </c>
      <c r="C209" s="65">
        <v>5</v>
      </c>
      <c r="D209" s="8" t="s">
        <v>1450</v>
      </c>
      <c r="E209" s="8" t="s">
        <v>1208</v>
      </c>
      <c r="G209" s="8"/>
      <c r="K209"/>
      <c r="L209"/>
      <c r="M209" s="8"/>
      <c r="N209" s="8"/>
    </row>
    <row r="210" spans="1:14" s="18" customFormat="1">
      <c r="A210" s="20">
        <v>14</v>
      </c>
      <c r="B210" s="8" t="s">
        <v>33</v>
      </c>
      <c r="C210" s="65">
        <v>5</v>
      </c>
      <c r="D210" s="8" t="s">
        <v>1450</v>
      </c>
      <c r="E210" s="8" t="s">
        <v>1208</v>
      </c>
      <c r="N210" s="8"/>
    </row>
    <row r="211" spans="1:14" s="18" customFormat="1">
      <c r="A211" s="20"/>
      <c r="C211" s="22" t="s">
        <v>470</v>
      </c>
      <c r="H211" s="8"/>
      <c r="I211" s="8"/>
      <c r="J211" s="8"/>
      <c r="M211" s="8"/>
      <c r="N211" s="8"/>
    </row>
    <row r="212" spans="1:14" s="18" customFormat="1">
      <c r="A212" s="20">
        <v>16</v>
      </c>
      <c r="B212" s="8" t="s">
        <v>901</v>
      </c>
      <c r="C212" s="65">
        <v>11</v>
      </c>
      <c r="D212" s="8" t="s">
        <v>1450</v>
      </c>
      <c r="E212" s="8" t="s">
        <v>1238</v>
      </c>
      <c r="I212" s="8"/>
      <c r="J212" s="8"/>
      <c r="M212" s="8"/>
      <c r="N212" s="8"/>
    </row>
    <row r="213" spans="1:14" s="18" customFormat="1">
      <c r="A213" s="20">
        <v>17</v>
      </c>
      <c r="B213" s="8" t="s">
        <v>1457</v>
      </c>
      <c r="C213" s="65">
        <v>9</v>
      </c>
      <c r="D213" s="8" t="s">
        <v>1450</v>
      </c>
      <c r="E213" s="8" t="s">
        <v>1238</v>
      </c>
      <c r="I213" s="8"/>
      <c r="J213" s="8"/>
      <c r="M213" s="8"/>
      <c r="N213" s="8"/>
    </row>
    <row r="214" spans="1:14" s="18" customFormat="1">
      <c r="A214" s="20">
        <v>18</v>
      </c>
      <c r="B214" s="8" t="s">
        <v>1095</v>
      </c>
      <c r="C214" s="65">
        <v>8</v>
      </c>
      <c r="D214" s="8" t="s">
        <v>1592</v>
      </c>
      <c r="E214" s="8" t="s">
        <v>1208</v>
      </c>
      <c r="I214" s="8"/>
      <c r="J214" s="8"/>
      <c r="M214" s="8"/>
      <c r="N214" s="8"/>
    </row>
    <row r="215" spans="1:14" s="18" customFormat="1">
      <c r="A215" s="20">
        <v>19</v>
      </c>
      <c r="B215" s="8" t="s">
        <v>1452</v>
      </c>
      <c r="C215" s="65">
        <v>7</v>
      </c>
      <c r="D215" s="8" t="s">
        <v>1450</v>
      </c>
      <c r="E215" s="8" t="s">
        <v>1206</v>
      </c>
      <c r="I215" s="8"/>
      <c r="J215" s="8"/>
      <c r="M215" s="8"/>
      <c r="N215" s="8"/>
    </row>
    <row r="216" spans="1:14" s="18" customFormat="1">
      <c r="A216" s="20">
        <v>19</v>
      </c>
      <c r="B216" s="8" t="s">
        <v>1154</v>
      </c>
      <c r="C216" s="65">
        <v>7</v>
      </c>
      <c r="D216" s="8" t="s">
        <v>1450</v>
      </c>
      <c r="E216" s="8" t="s">
        <v>1238</v>
      </c>
      <c r="I216" s="8"/>
      <c r="J216" s="8"/>
      <c r="M216" s="8"/>
      <c r="N216" s="8"/>
    </row>
    <row r="217" spans="1:14" s="18" customFormat="1">
      <c r="A217" s="20">
        <v>21</v>
      </c>
      <c r="B217" s="8" t="s">
        <v>1330</v>
      </c>
      <c r="C217" s="65">
        <v>6</v>
      </c>
      <c r="D217" s="8" t="s">
        <v>1450</v>
      </c>
      <c r="E217" s="8" t="s">
        <v>1238</v>
      </c>
      <c r="I217" s="8"/>
      <c r="J217" s="8"/>
      <c r="M217" s="8"/>
      <c r="N217" s="8"/>
    </row>
    <row r="218" spans="1:14" s="18" customFormat="1">
      <c r="A218" s="20">
        <v>21</v>
      </c>
      <c r="B218" s="8" t="s">
        <v>340</v>
      </c>
      <c r="C218" s="65">
        <v>6</v>
      </c>
      <c r="D218" s="8" t="s">
        <v>1450</v>
      </c>
      <c r="E218" s="8" t="s">
        <v>1208</v>
      </c>
      <c r="G218" s="8"/>
      <c r="H218" s="8"/>
      <c r="I218" s="8"/>
      <c r="J218" s="8"/>
      <c r="M218" s="8"/>
      <c r="N218" s="8"/>
    </row>
    <row r="219" spans="1:14" s="18" customFormat="1">
      <c r="A219" s="20">
        <v>23</v>
      </c>
      <c r="B219" s="8" t="s">
        <v>749</v>
      </c>
      <c r="C219" s="65">
        <v>5</v>
      </c>
      <c r="D219" s="8" t="s">
        <v>1450</v>
      </c>
      <c r="E219" s="8" t="s">
        <v>1208</v>
      </c>
      <c r="I219" s="8"/>
      <c r="J219" s="8"/>
      <c r="M219" s="8"/>
      <c r="N219" s="8"/>
    </row>
    <row r="220" spans="1:14" s="18" customFormat="1">
      <c r="A220" s="20"/>
      <c r="C220" s="22" t="s">
        <v>471</v>
      </c>
      <c r="E220" s="2"/>
      <c r="I220" s="8"/>
      <c r="J220" s="8"/>
      <c r="M220" s="8"/>
      <c r="N220" s="8"/>
    </row>
    <row r="221" spans="1:14" s="18" customFormat="1">
      <c r="A221" s="20">
        <v>24</v>
      </c>
      <c r="B221" s="8" t="s">
        <v>953</v>
      </c>
      <c r="C221" s="22">
        <v>8</v>
      </c>
      <c r="D221" s="8" t="s">
        <v>1592</v>
      </c>
      <c r="E221" s="2" t="s">
        <v>1208</v>
      </c>
      <c r="G221" s="8"/>
      <c r="H221" s="8"/>
      <c r="I221" s="8"/>
      <c r="J221" s="8"/>
      <c r="M221" s="8"/>
      <c r="N221" s="8"/>
    </row>
    <row r="222" spans="1:14" s="18" customFormat="1">
      <c r="A222" s="20">
        <v>25</v>
      </c>
      <c r="B222" s="8" t="s">
        <v>12</v>
      </c>
      <c r="C222" s="22">
        <v>7</v>
      </c>
      <c r="D222" s="8" t="s">
        <v>1450</v>
      </c>
      <c r="E222" s="2" t="s">
        <v>1208</v>
      </c>
      <c r="G222" s="8"/>
      <c r="H222" s="8"/>
      <c r="I222" s="8"/>
      <c r="J222" s="8"/>
      <c r="M222" s="8"/>
      <c r="N222" s="8"/>
    </row>
    <row r="223" spans="1:14" s="18" customFormat="1">
      <c r="A223" s="20">
        <v>25</v>
      </c>
      <c r="B223" s="8" t="s">
        <v>448</v>
      </c>
      <c r="C223" s="22">
        <v>7</v>
      </c>
      <c r="D223" s="8" t="s">
        <v>1592</v>
      </c>
      <c r="E223" s="2" t="s">
        <v>1208</v>
      </c>
      <c r="G223" s="8"/>
      <c r="H223" s="8"/>
      <c r="I223" s="8"/>
      <c r="J223" s="8"/>
      <c r="M223" s="8"/>
      <c r="N223" s="8"/>
    </row>
    <row r="224" spans="1:14" s="18" customFormat="1">
      <c r="A224" s="20">
        <v>25</v>
      </c>
      <c r="B224" s="8" t="s">
        <v>327</v>
      </c>
      <c r="C224" s="22">
        <v>7</v>
      </c>
      <c r="D224" s="8" t="s">
        <v>1592</v>
      </c>
      <c r="E224" s="2" t="s">
        <v>1208</v>
      </c>
      <c r="G224" s="8"/>
      <c r="H224" s="8"/>
      <c r="I224" s="8"/>
      <c r="J224" s="8"/>
      <c r="M224" s="8"/>
      <c r="N224" s="8"/>
    </row>
    <row r="225" spans="1:14">
      <c r="A225" s="20">
        <v>28</v>
      </c>
      <c r="B225" t="s">
        <v>209</v>
      </c>
      <c r="C225" s="22">
        <v>6</v>
      </c>
      <c r="D225" t="s">
        <v>332</v>
      </c>
      <c r="E225" s="2" t="s">
        <v>1233</v>
      </c>
      <c r="G225" s="8"/>
      <c r="N225" s="8"/>
    </row>
    <row r="226" spans="1:14">
      <c r="A226" s="20">
        <v>28</v>
      </c>
      <c r="B226" s="8" t="s">
        <v>13</v>
      </c>
      <c r="C226" s="22">
        <v>6</v>
      </c>
      <c r="D226" s="8" t="s">
        <v>1450</v>
      </c>
      <c r="E226" s="2" t="s">
        <v>1208</v>
      </c>
      <c r="F226" s="8"/>
      <c r="H226" s="8"/>
      <c r="I226" s="8"/>
      <c r="N226" s="8"/>
    </row>
    <row r="227" spans="1:14">
      <c r="A227" s="20">
        <v>30</v>
      </c>
      <c r="B227" t="s">
        <v>485</v>
      </c>
      <c r="C227" s="22">
        <v>5</v>
      </c>
      <c r="D227" t="s">
        <v>263</v>
      </c>
      <c r="E227" s="2" t="s">
        <v>1233</v>
      </c>
      <c r="F227" s="8"/>
      <c r="G227" s="18"/>
      <c r="H227" s="8"/>
      <c r="I227" s="8"/>
      <c r="N227" s="8"/>
    </row>
    <row r="228" spans="1:14">
      <c r="A228" s="20">
        <v>30</v>
      </c>
      <c r="B228" t="s">
        <v>212</v>
      </c>
      <c r="C228" s="22">
        <v>5</v>
      </c>
      <c r="D228" t="s">
        <v>332</v>
      </c>
      <c r="E228" s="2" t="s">
        <v>1233</v>
      </c>
      <c r="G228" s="8"/>
      <c r="H228" s="8"/>
      <c r="N228" s="8"/>
    </row>
    <row r="229" spans="1:14">
      <c r="A229" s="1"/>
      <c r="C229" s="22" t="s">
        <v>472</v>
      </c>
      <c r="E229" s="2"/>
      <c r="H229" s="8"/>
      <c r="N229" s="8"/>
    </row>
    <row r="230" spans="1:14">
      <c r="A230" s="1">
        <v>32</v>
      </c>
      <c r="B230" t="s">
        <v>208</v>
      </c>
      <c r="C230" s="22">
        <v>14</v>
      </c>
      <c r="D230" t="s">
        <v>332</v>
      </c>
      <c r="E230" s="2" t="s">
        <v>1233</v>
      </c>
      <c r="G230" s="18"/>
      <c r="H230" s="8"/>
      <c r="N230" s="8"/>
    </row>
    <row r="231" spans="1:14">
      <c r="A231" s="1">
        <v>33</v>
      </c>
      <c r="B231" t="s">
        <v>211</v>
      </c>
      <c r="C231" s="22">
        <v>11</v>
      </c>
      <c r="D231" t="s">
        <v>332</v>
      </c>
      <c r="E231" s="2" t="s">
        <v>1233</v>
      </c>
      <c r="H231" s="8"/>
      <c r="N231" s="8"/>
    </row>
    <row r="232" spans="1:14">
      <c r="A232" s="20">
        <v>33</v>
      </c>
      <c r="B232" t="s">
        <v>364</v>
      </c>
      <c r="C232" s="22">
        <v>11</v>
      </c>
      <c r="D232" t="s">
        <v>332</v>
      </c>
      <c r="E232" s="2" t="s">
        <v>1233</v>
      </c>
      <c r="G232" s="8"/>
      <c r="N232" s="8"/>
    </row>
    <row r="233" spans="1:14" s="18" customFormat="1">
      <c r="A233" s="20">
        <v>33</v>
      </c>
      <c r="B233" s="8" t="s">
        <v>904</v>
      </c>
      <c r="C233" s="65">
        <v>11</v>
      </c>
      <c r="D233" s="8" t="s">
        <v>1450</v>
      </c>
      <c r="E233" s="8" t="s">
        <v>1221</v>
      </c>
      <c r="G233" s="8"/>
      <c r="N233" s="8"/>
    </row>
    <row r="234" spans="1:14">
      <c r="A234" s="20">
        <v>36</v>
      </c>
      <c r="B234" t="s">
        <v>230</v>
      </c>
      <c r="C234" s="22">
        <v>10</v>
      </c>
      <c r="D234" t="s">
        <v>263</v>
      </c>
      <c r="E234" s="2" t="s">
        <v>1233</v>
      </c>
      <c r="G234" s="8"/>
      <c r="N234" s="8"/>
    </row>
    <row r="235" spans="1:14">
      <c r="A235" s="20">
        <v>36</v>
      </c>
      <c r="B235" t="s">
        <v>495</v>
      </c>
      <c r="C235" s="22">
        <v>10</v>
      </c>
      <c r="D235" t="s">
        <v>263</v>
      </c>
      <c r="E235" s="2" t="s">
        <v>1233</v>
      </c>
      <c r="G235" s="8"/>
      <c r="M235" s="8"/>
      <c r="N235" s="8"/>
    </row>
    <row r="236" spans="1:14">
      <c r="A236" s="20">
        <v>38</v>
      </c>
      <c r="B236" t="s">
        <v>496</v>
      </c>
      <c r="C236" s="22">
        <v>9</v>
      </c>
      <c r="D236" t="s">
        <v>263</v>
      </c>
      <c r="E236" s="2" t="s">
        <v>1233</v>
      </c>
      <c r="G236" s="8"/>
      <c r="M236" s="8"/>
      <c r="N236" s="8"/>
    </row>
    <row r="237" spans="1:14">
      <c r="A237" s="20">
        <v>39</v>
      </c>
      <c r="B237" t="s">
        <v>124</v>
      </c>
      <c r="C237" s="22">
        <v>7</v>
      </c>
      <c r="D237" s="18" t="s">
        <v>255</v>
      </c>
      <c r="E237" s="2" t="s">
        <v>1233</v>
      </c>
      <c r="G237" s="8"/>
      <c r="M237" s="8"/>
      <c r="N237" s="8"/>
    </row>
    <row r="238" spans="1:14">
      <c r="A238" s="20">
        <v>40</v>
      </c>
      <c r="B238" t="s">
        <v>207</v>
      </c>
      <c r="C238" s="22">
        <v>6</v>
      </c>
      <c r="D238" t="s">
        <v>332</v>
      </c>
      <c r="E238" s="2" t="s">
        <v>1233</v>
      </c>
      <c r="G238" s="8"/>
      <c r="M238" s="8"/>
      <c r="N238" s="8"/>
    </row>
    <row r="239" spans="1:14">
      <c r="A239" s="20">
        <v>40</v>
      </c>
      <c r="B239" t="s">
        <v>497</v>
      </c>
      <c r="C239" s="22">
        <v>6</v>
      </c>
      <c r="D239" t="s">
        <v>263</v>
      </c>
      <c r="E239" s="2" t="s">
        <v>1233</v>
      </c>
      <c r="G239" s="8"/>
      <c r="M239" s="8"/>
      <c r="N239" s="8"/>
    </row>
    <row r="240" spans="1:14" s="18" customFormat="1">
      <c r="A240" s="20">
        <v>40</v>
      </c>
      <c r="B240" s="8" t="s">
        <v>285</v>
      </c>
      <c r="C240" s="22">
        <v>6</v>
      </c>
      <c r="D240" s="8" t="s">
        <v>1592</v>
      </c>
      <c r="E240" s="2" t="s">
        <v>1208</v>
      </c>
      <c r="G240" s="8"/>
      <c r="M240" s="8"/>
      <c r="N240" s="8"/>
    </row>
    <row r="241" spans="1:14">
      <c r="A241" s="1"/>
      <c r="C241" s="22" t="s">
        <v>473</v>
      </c>
      <c r="E241" s="2"/>
      <c r="G241" s="8"/>
      <c r="M241" s="8"/>
      <c r="N241" s="8"/>
    </row>
    <row r="242" spans="1:14" s="18" customFormat="1">
      <c r="A242" s="20">
        <v>43</v>
      </c>
      <c r="B242" s="8" t="s">
        <v>1590</v>
      </c>
      <c r="C242" s="22">
        <v>9</v>
      </c>
      <c r="E242" s="2"/>
      <c r="G242" s="8"/>
      <c r="M242" s="8"/>
      <c r="N242" s="8"/>
    </row>
    <row r="243" spans="1:14">
      <c r="A243" s="1">
        <v>44</v>
      </c>
      <c r="B243" t="s">
        <v>330</v>
      </c>
      <c r="C243" s="22">
        <v>7</v>
      </c>
      <c r="D243" t="s">
        <v>332</v>
      </c>
      <c r="E243" s="2" t="s">
        <v>1233</v>
      </c>
      <c r="H243" s="18"/>
      <c r="M243" s="8"/>
      <c r="N243" s="8"/>
    </row>
    <row r="244" spans="1:14">
      <c r="A244" s="1">
        <v>45</v>
      </c>
      <c r="B244" t="s">
        <v>487</v>
      </c>
      <c r="C244" s="22">
        <v>6</v>
      </c>
      <c r="D244" t="s">
        <v>263</v>
      </c>
      <c r="E244" s="2" t="s">
        <v>1233</v>
      </c>
      <c r="H244" s="18"/>
      <c r="M244" s="8"/>
      <c r="N244" s="8"/>
    </row>
    <row r="245" spans="1:14">
      <c r="A245" s="1"/>
      <c r="C245" s="22" t="s">
        <v>298</v>
      </c>
      <c r="E245" s="2"/>
      <c r="G245" s="8"/>
      <c r="M245" s="8"/>
      <c r="N245" s="8"/>
    </row>
    <row r="246" spans="1:14" s="18" customFormat="1">
      <c r="A246" s="20">
        <v>46</v>
      </c>
      <c r="B246" s="8" t="s">
        <v>1591</v>
      </c>
      <c r="C246" s="22">
        <v>10</v>
      </c>
      <c r="D246" s="8" t="s">
        <v>1592</v>
      </c>
      <c r="E246" s="2" t="s">
        <v>1208</v>
      </c>
      <c r="G246" s="8"/>
      <c r="M246" s="8"/>
      <c r="N246" s="8"/>
    </row>
    <row r="247" spans="1:14">
      <c r="A247" s="1"/>
      <c r="B247" t="s">
        <v>475</v>
      </c>
      <c r="C247" s="22"/>
      <c r="E247" s="2"/>
      <c r="G247" s="8"/>
      <c r="M247" s="8"/>
      <c r="N247" s="8"/>
    </row>
    <row r="248" spans="1:14">
      <c r="A248" s="1" t="s">
        <v>18</v>
      </c>
      <c r="C248" s="19" t="s">
        <v>1451</v>
      </c>
      <c r="E248" s="2"/>
      <c r="G248" s="8"/>
      <c r="H248" s="8"/>
      <c r="I248" s="8"/>
      <c r="J248" s="8"/>
      <c r="K248" s="8"/>
      <c r="L248" s="8"/>
      <c r="M248" s="8"/>
      <c r="N248" s="8"/>
    </row>
    <row r="249" spans="1:14" s="18" customFormat="1">
      <c r="A249" s="20">
        <v>1</v>
      </c>
      <c r="B249" s="8" t="s">
        <v>893</v>
      </c>
      <c r="C249" s="65">
        <v>5</v>
      </c>
      <c r="D249" s="8" t="s">
        <v>1450</v>
      </c>
      <c r="E249" s="8" t="s">
        <v>1213</v>
      </c>
      <c r="G249" s="8"/>
      <c r="H249" s="8"/>
      <c r="I249" s="8"/>
      <c r="J249" s="8"/>
      <c r="K249" s="8"/>
      <c r="L249" s="8"/>
      <c r="M249" s="8"/>
      <c r="N249" s="8"/>
    </row>
    <row r="250" spans="1:14" s="18" customFormat="1">
      <c r="A250" s="20"/>
      <c r="C250" s="22" t="s">
        <v>471</v>
      </c>
      <c r="E250" s="2"/>
      <c r="G250" s="8"/>
      <c r="H250" s="8"/>
      <c r="I250" s="8"/>
      <c r="J250" s="8"/>
      <c r="K250" s="8"/>
      <c r="L250" s="8"/>
      <c r="M250" s="8"/>
      <c r="N250" s="8"/>
    </row>
    <row r="251" spans="1:14" s="18" customFormat="1">
      <c r="A251" s="20">
        <v>2</v>
      </c>
      <c r="B251" t="s">
        <v>167</v>
      </c>
      <c r="C251" s="22">
        <v>10</v>
      </c>
      <c r="D251" t="s">
        <v>195</v>
      </c>
      <c r="E251" s="2" t="s">
        <v>1233</v>
      </c>
      <c r="G251" s="8"/>
      <c r="H251" s="8"/>
      <c r="I251" s="8"/>
      <c r="J251" s="8"/>
      <c r="K251" s="8"/>
      <c r="L251" s="8"/>
      <c r="M251" s="8"/>
      <c r="N251" s="8"/>
    </row>
    <row r="252" spans="1:14" s="18" customFormat="1">
      <c r="A252" s="20"/>
      <c r="C252" s="22" t="s">
        <v>472</v>
      </c>
      <c r="E252" s="2"/>
      <c r="G252" s="8"/>
      <c r="H252" s="8"/>
      <c r="I252" s="8"/>
      <c r="J252" s="8"/>
      <c r="K252" s="8"/>
      <c r="L252" s="8"/>
      <c r="M252" s="8"/>
      <c r="N252" s="8"/>
    </row>
    <row r="253" spans="1:14" s="18" customFormat="1">
      <c r="A253" s="20">
        <v>3</v>
      </c>
      <c r="B253" s="8" t="s">
        <v>193</v>
      </c>
      <c r="C253" s="22">
        <v>16</v>
      </c>
      <c r="D253" s="8" t="s">
        <v>1592</v>
      </c>
      <c r="E253" s="2" t="s">
        <v>1208</v>
      </c>
      <c r="G253" s="8"/>
      <c r="H253" s="8"/>
      <c r="I253" s="8"/>
      <c r="J253" s="8"/>
      <c r="K253" s="8"/>
      <c r="L253" s="8"/>
      <c r="M253" s="8"/>
      <c r="N253" s="8"/>
    </row>
    <row r="254" spans="1:14" s="18" customFormat="1">
      <c r="A254" s="20">
        <v>4</v>
      </c>
      <c r="B254" s="8" t="s">
        <v>1453</v>
      </c>
      <c r="C254" s="65">
        <v>12</v>
      </c>
      <c r="D254" s="8" t="s">
        <v>1450</v>
      </c>
      <c r="E254" s="8" t="s">
        <v>1238</v>
      </c>
      <c r="G254" s="8"/>
      <c r="H254" s="8"/>
      <c r="I254" s="8"/>
      <c r="J254" s="8"/>
      <c r="K254" s="8"/>
      <c r="L254" s="8"/>
      <c r="M254" s="8"/>
      <c r="N254" s="8"/>
    </row>
    <row r="255" spans="1:14">
      <c r="A255" s="1">
        <v>5</v>
      </c>
      <c r="B255" s="8" t="s">
        <v>1094</v>
      </c>
      <c r="C255" s="65">
        <v>11</v>
      </c>
      <c r="D255" s="8" t="s">
        <v>1450</v>
      </c>
      <c r="E255" s="8" t="s">
        <v>1208</v>
      </c>
      <c r="G255" s="8"/>
      <c r="H255" s="8"/>
      <c r="I255" s="8"/>
      <c r="J255" s="8"/>
      <c r="K255" s="8"/>
      <c r="L255" s="8"/>
      <c r="M255" s="8"/>
      <c r="N255" s="8"/>
    </row>
    <row r="256" spans="1:14">
      <c r="A256" s="20">
        <v>6</v>
      </c>
      <c r="B256" s="8" t="s">
        <v>1454</v>
      </c>
      <c r="C256" s="65">
        <v>7</v>
      </c>
      <c r="D256" s="8" t="s">
        <v>1450</v>
      </c>
      <c r="E256" s="8" t="s">
        <v>1238</v>
      </c>
      <c r="G256" s="8"/>
      <c r="H256" s="8"/>
      <c r="I256" s="8"/>
      <c r="J256" s="8"/>
      <c r="K256" s="8"/>
      <c r="L256" s="8"/>
      <c r="M256" s="8"/>
      <c r="N256" s="8"/>
    </row>
    <row r="257" spans="1:14" ht="16.5">
      <c r="A257" s="1"/>
      <c r="C257" s="22" t="s">
        <v>473</v>
      </c>
      <c r="E257" s="2"/>
      <c r="G257" s="8"/>
      <c r="H257" s="81"/>
      <c r="I257" s="8"/>
      <c r="J257" s="8"/>
      <c r="K257" s="8"/>
      <c r="L257" s="8"/>
      <c r="M257" s="8"/>
      <c r="N257" s="8"/>
    </row>
    <row r="258" spans="1:14">
      <c r="A258" s="1">
        <v>7</v>
      </c>
      <c r="B258" s="8" t="s">
        <v>1427</v>
      </c>
      <c r="C258" s="65">
        <v>11</v>
      </c>
      <c r="D258" s="8" t="s">
        <v>1450</v>
      </c>
      <c r="E258" s="8" t="s">
        <v>1208</v>
      </c>
      <c r="J258" s="8"/>
      <c r="K258" s="8"/>
      <c r="L258" s="8"/>
      <c r="M258" s="8"/>
      <c r="N258" s="8"/>
    </row>
    <row r="259" spans="1:14" s="18" customFormat="1">
      <c r="A259" s="20">
        <v>8</v>
      </c>
      <c r="B259" t="s">
        <v>498</v>
      </c>
      <c r="C259" s="22">
        <v>9</v>
      </c>
      <c r="D259" t="s">
        <v>332</v>
      </c>
      <c r="E259" s="2" t="s">
        <v>1233</v>
      </c>
      <c r="G259" s="8"/>
      <c r="H259" s="8"/>
      <c r="I259" s="8"/>
      <c r="J259" s="8"/>
      <c r="K259" s="8"/>
      <c r="L259" s="8"/>
      <c r="M259" s="8"/>
      <c r="N259" s="8"/>
    </row>
    <row r="260" spans="1:14" s="18" customFormat="1">
      <c r="A260" s="20">
        <v>9</v>
      </c>
      <c r="B260" s="8" t="s">
        <v>1455</v>
      </c>
      <c r="C260" s="65">
        <v>8</v>
      </c>
      <c r="D260" s="8" t="s">
        <v>1450</v>
      </c>
      <c r="E260" s="8" t="s">
        <v>1238</v>
      </c>
      <c r="G260" s="8"/>
      <c r="H260" s="8"/>
      <c r="I260" s="8"/>
      <c r="J260" s="8"/>
      <c r="K260" s="8"/>
      <c r="L260" s="8"/>
      <c r="M260" s="8"/>
      <c r="N260" s="8"/>
    </row>
    <row r="261" spans="1:14">
      <c r="A261" s="1"/>
      <c r="C261" s="22" t="s">
        <v>298</v>
      </c>
      <c r="E261" s="2"/>
      <c r="G261" s="8"/>
      <c r="M261" s="8"/>
      <c r="N261" s="8"/>
    </row>
    <row r="262" spans="1:14">
      <c r="A262" s="1">
        <v>10</v>
      </c>
      <c r="B262" t="s">
        <v>499</v>
      </c>
      <c r="C262" s="22">
        <v>11</v>
      </c>
      <c r="D262" t="s">
        <v>332</v>
      </c>
      <c r="E262" s="2" t="s">
        <v>1233</v>
      </c>
      <c r="G262" s="8"/>
      <c r="M262" s="8"/>
      <c r="N262" s="8"/>
    </row>
    <row r="263" spans="1:14">
      <c r="A263" s="1">
        <v>11</v>
      </c>
      <c r="B263" t="s">
        <v>271</v>
      </c>
      <c r="C263" s="22">
        <v>4</v>
      </c>
      <c r="D263" t="s">
        <v>332</v>
      </c>
      <c r="E263" s="2" t="s">
        <v>1233</v>
      </c>
      <c r="G263" s="8"/>
      <c r="M263" s="8"/>
      <c r="N263" s="8"/>
    </row>
    <row r="264" spans="1:14">
      <c r="A264" s="1">
        <v>12</v>
      </c>
      <c r="B264" t="s">
        <v>428</v>
      </c>
      <c r="C264" s="22">
        <v>8</v>
      </c>
      <c r="D264" t="s">
        <v>332</v>
      </c>
      <c r="E264" s="2" t="s">
        <v>1208</v>
      </c>
      <c r="G264" s="8"/>
    </row>
    <row r="265" spans="1:14" s="18" customFormat="1">
      <c r="A265" s="20">
        <v>12</v>
      </c>
      <c r="B265" s="8" t="s">
        <v>1456</v>
      </c>
      <c r="C265" s="65">
        <v>8</v>
      </c>
      <c r="D265" s="8" t="s">
        <v>1450</v>
      </c>
      <c r="E265" s="8" t="s">
        <v>1238</v>
      </c>
      <c r="G265" s="8"/>
    </row>
    <row r="266" spans="1:14" s="18" customFormat="1">
      <c r="A266" s="20">
        <v>14</v>
      </c>
      <c r="B266" s="8" t="s">
        <v>1373</v>
      </c>
      <c r="C266" s="65">
        <v>5</v>
      </c>
      <c r="D266" s="8" t="s">
        <v>1450</v>
      </c>
      <c r="E266" s="8" t="s">
        <v>1208</v>
      </c>
      <c r="G266" s="8"/>
    </row>
    <row r="267" spans="1:14">
      <c r="A267" s="1"/>
      <c r="C267" s="22" t="s">
        <v>474</v>
      </c>
      <c r="E267" s="2"/>
      <c r="G267" s="8"/>
    </row>
    <row r="268" spans="1:14">
      <c r="A268" s="1">
        <v>15</v>
      </c>
      <c r="B268" t="s">
        <v>367</v>
      </c>
      <c r="C268" s="22">
        <v>10</v>
      </c>
      <c r="D268" t="s">
        <v>332</v>
      </c>
      <c r="E268" s="2" t="s">
        <v>1233</v>
      </c>
      <c r="G268" s="8"/>
      <c r="M268" s="8"/>
      <c r="N268" s="8"/>
    </row>
    <row r="269" spans="1:14">
      <c r="A269" s="1"/>
      <c r="C269" s="22"/>
      <c r="E269" s="2"/>
      <c r="G269" s="8"/>
      <c r="M269" s="8"/>
      <c r="N269" s="8"/>
    </row>
    <row r="270" spans="1:14">
      <c r="A270" s="1"/>
      <c r="B270" t="s">
        <v>475</v>
      </c>
      <c r="C270" s="22"/>
      <c r="E270" s="2"/>
      <c r="G270" s="8"/>
      <c r="N270" s="8"/>
    </row>
    <row r="271" spans="1:14">
      <c r="A271" s="1"/>
      <c r="C271" s="22"/>
      <c r="E271" s="2"/>
      <c r="G271" s="8"/>
      <c r="H271" s="8"/>
      <c r="I271" s="8"/>
      <c r="J271" s="8"/>
      <c r="K271" s="8"/>
      <c r="L271" s="8"/>
      <c r="M271" s="8"/>
      <c r="N271" s="8"/>
    </row>
    <row r="272" spans="1:14">
      <c r="A272" s="1" t="s">
        <v>1580</v>
      </c>
      <c r="C272" s="22" t="s">
        <v>543</v>
      </c>
      <c r="E272" s="2"/>
    </row>
    <row r="273" spans="1:6">
      <c r="A273" s="1" t="s">
        <v>0</v>
      </c>
      <c r="C273" s="22"/>
      <c r="D273" s="20" t="s">
        <v>150</v>
      </c>
      <c r="E273" s="2">
        <f>SUM(C274:C291)/18</f>
        <v>46.623333333333335</v>
      </c>
      <c r="F273" t="s">
        <v>151</v>
      </c>
    </row>
    <row r="274" spans="1:6">
      <c r="A274" s="1">
        <v>1</v>
      </c>
      <c r="B274" t="s">
        <v>33</v>
      </c>
      <c r="C274" s="19">
        <v>67.7</v>
      </c>
      <c r="D274" s="18" t="s">
        <v>1585</v>
      </c>
      <c r="E274" s="2"/>
    </row>
    <row r="275" spans="1:6">
      <c r="A275" s="1">
        <v>2</v>
      </c>
      <c r="B275" t="s">
        <v>4</v>
      </c>
      <c r="C275" s="22">
        <v>67.3</v>
      </c>
      <c r="D275" s="18" t="s">
        <v>387</v>
      </c>
      <c r="E275" s="2"/>
    </row>
    <row r="276" spans="1:6">
      <c r="A276" s="20">
        <v>3</v>
      </c>
      <c r="B276" t="s">
        <v>347</v>
      </c>
      <c r="C276" s="19">
        <v>60.06</v>
      </c>
      <c r="D276" s="18" t="s">
        <v>1585</v>
      </c>
      <c r="E276" s="2"/>
    </row>
    <row r="277" spans="1:6">
      <c r="A277" s="20">
        <v>4</v>
      </c>
      <c r="B277" t="s">
        <v>1581</v>
      </c>
      <c r="C277" s="19">
        <v>58.46</v>
      </c>
      <c r="D277" s="18" t="s">
        <v>1585</v>
      </c>
      <c r="E277" s="2"/>
    </row>
    <row r="278" spans="1:6">
      <c r="A278" s="20">
        <v>5</v>
      </c>
      <c r="B278" t="s">
        <v>233</v>
      </c>
      <c r="C278" s="22">
        <v>57.5</v>
      </c>
      <c r="D278" s="18" t="s">
        <v>263</v>
      </c>
      <c r="E278" s="2"/>
    </row>
    <row r="279" spans="1:6">
      <c r="A279" s="20">
        <v>6</v>
      </c>
      <c r="B279" t="s">
        <v>230</v>
      </c>
      <c r="C279" s="22">
        <v>50</v>
      </c>
      <c r="D279" t="s">
        <v>263</v>
      </c>
      <c r="E279" s="2"/>
    </row>
    <row r="280" spans="1:6">
      <c r="A280" s="20">
        <v>7</v>
      </c>
      <c r="B280" t="s">
        <v>500</v>
      </c>
      <c r="C280" s="22">
        <v>45</v>
      </c>
      <c r="D280" t="s">
        <v>263</v>
      </c>
      <c r="E280" s="2"/>
    </row>
    <row r="281" spans="1:6" s="18" customFormat="1">
      <c r="A281" s="20">
        <v>7</v>
      </c>
      <c r="B281" t="s">
        <v>494</v>
      </c>
      <c r="C281" s="22">
        <v>45</v>
      </c>
      <c r="D281" s="18" t="s">
        <v>263</v>
      </c>
      <c r="E281" s="2"/>
    </row>
    <row r="282" spans="1:6" s="18" customFormat="1">
      <c r="A282" s="20">
        <v>7</v>
      </c>
      <c r="B282" t="s">
        <v>501</v>
      </c>
      <c r="C282" s="22">
        <v>45</v>
      </c>
      <c r="D282" s="18" t="s">
        <v>263</v>
      </c>
      <c r="E282" s="2"/>
    </row>
    <row r="283" spans="1:6">
      <c r="A283" s="20">
        <v>7</v>
      </c>
      <c r="B283" t="s">
        <v>502</v>
      </c>
      <c r="C283" s="22">
        <v>45</v>
      </c>
      <c r="D283" t="s">
        <v>263</v>
      </c>
      <c r="E283" s="2"/>
    </row>
    <row r="284" spans="1:6">
      <c r="A284" s="20">
        <v>11</v>
      </c>
      <c r="B284" t="s">
        <v>1582</v>
      </c>
      <c r="C284" s="19">
        <v>44.16</v>
      </c>
      <c r="D284" s="18" t="s">
        <v>1585</v>
      </c>
      <c r="E284" s="2"/>
    </row>
    <row r="285" spans="1:6" s="18" customFormat="1">
      <c r="A285" s="20">
        <v>12</v>
      </c>
      <c r="B285" t="s">
        <v>614</v>
      </c>
      <c r="C285" s="19">
        <v>43.08</v>
      </c>
      <c r="D285" s="18" t="s">
        <v>1585</v>
      </c>
      <c r="E285" s="2"/>
    </row>
    <row r="286" spans="1:6" s="18" customFormat="1">
      <c r="A286" s="20">
        <v>13</v>
      </c>
      <c r="B286" t="s">
        <v>286</v>
      </c>
      <c r="C286" s="19">
        <v>42.22</v>
      </c>
      <c r="D286" s="20" t="s">
        <v>1374</v>
      </c>
      <c r="E286" s="2"/>
    </row>
    <row r="287" spans="1:6" s="18" customFormat="1">
      <c r="A287" s="20">
        <v>14</v>
      </c>
      <c r="B287" t="s">
        <v>1583</v>
      </c>
      <c r="C287" s="19">
        <v>40.82</v>
      </c>
      <c r="D287" s="18" t="s">
        <v>1585</v>
      </c>
      <c r="E287" s="2"/>
    </row>
    <row r="288" spans="1:6" s="18" customFormat="1">
      <c r="A288" s="20">
        <v>15</v>
      </c>
      <c r="B288" t="s">
        <v>1001</v>
      </c>
      <c r="C288" s="19">
        <v>37.64</v>
      </c>
      <c r="D288" s="18" t="s">
        <v>1585</v>
      </c>
      <c r="E288" s="2"/>
    </row>
    <row r="289" spans="1:6" s="18" customFormat="1">
      <c r="A289" s="20">
        <v>16</v>
      </c>
      <c r="B289" t="s">
        <v>342</v>
      </c>
      <c r="C289" s="22">
        <v>34.5</v>
      </c>
      <c r="D289" s="18" t="s">
        <v>263</v>
      </c>
      <c r="E289" s="2"/>
    </row>
    <row r="290" spans="1:6" s="18" customFormat="1">
      <c r="A290" s="20">
        <v>16</v>
      </c>
      <c r="B290" t="s">
        <v>484</v>
      </c>
      <c r="C290" s="22">
        <v>34.5</v>
      </c>
      <c r="D290" s="18" t="s">
        <v>263</v>
      </c>
      <c r="E290" s="2"/>
    </row>
    <row r="291" spans="1:6" s="18" customFormat="1">
      <c r="A291" s="20">
        <v>18</v>
      </c>
      <c r="B291" t="s">
        <v>822</v>
      </c>
      <c r="C291" s="19">
        <v>21.28</v>
      </c>
      <c r="D291" s="18" t="s">
        <v>1585</v>
      </c>
      <c r="E291" s="2"/>
    </row>
    <row r="292" spans="1:6">
      <c r="A292" s="1"/>
      <c r="B292" t="s">
        <v>475</v>
      </c>
      <c r="C292" s="22"/>
      <c r="E292" s="2"/>
    </row>
    <row r="293" spans="1:6">
      <c r="A293" s="1" t="s">
        <v>18</v>
      </c>
      <c r="C293" s="22"/>
      <c r="D293" s="1" t="s">
        <v>150</v>
      </c>
      <c r="E293" s="2">
        <f>SUM(C294:C298)/5</f>
        <v>34.417999999999992</v>
      </c>
      <c r="F293" t="s">
        <v>151</v>
      </c>
    </row>
    <row r="294" spans="1:6">
      <c r="A294" s="1">
        <v>1</v>
      </c>
      <c r="B294" t="s">
        <v>20</v>
      </c>
      <c r="C294" s="19">
        <v>51.08</v>
      </c>
      <c r="D294" t="s">
        <v>1585</v>
      </c>
      <c r="E294" s="2"/>
    </row>
    <row r="295" spans="1:6">
      <c r="A295" s="1">
        <v>2</v>
      </c>
      <c r="B295" t="s">
        <v>165</v>
      </c>
      <c r="C295" s="22">
        <v>36.4</v>
      </c>
      <c r="D295" t="s">
        <v>195</v>
      </c>
      <c r="E295" s="2"/>
    </row>
    <row r="296" spans="1:6" s="18" customFormat="1">
      <c r="A296" s="20">
        <v>3</v>
      </c>
      <c r="B296" t="s">
        <v>1584</v>
      </c>
      <c r="C296" s="19">
        <v>30.36</v>
      </c>
      <c r="D296" s="18" t="s">
        <v>1585</v>
      </c>
      <c r="E296" s="2"/>
    </row>
    <row r="297" spans="1:6">
      <c r="A297" s="20">
        <v>4</v>
      </c>
      <c r="B297" t="s">
        <v>271</v>
      </c>
      <c r="C297" s="22">
        <v>27.25</v>
      </c>
      <c r="D297" t="s">
        <v>263</v>
      </c>
      <c r="E297" s="2"/>
    </row>
    <row r="298" spans="1:6">
      <c r="A298" s="20">
        <v>5</v>
      </c>
      <c r="B298" t="s">
        <v>245</v>
      </c>
      <c r="C298" s="22">
        <v>27</v>
      </c>
      <c r="D298" t="s">
        <v>263</v>
      </c>
      <c r="E298" s="2"/>
    </row>
    <row r="299" spans="1:6">
      <c r="A299" s="1"/>
      <c r="C299" s="22"/>
      <c r="E299" s="2"/>
    </row>
    <row r="300" spans="1:6">
      <c r="A300" s="1"/>
      <c r="B300" t="s">
        <v>475</v>
      </c>
      <c r="C300" s="22"/>
      <c r="E300" s="2"/>
    </row>
    <row r="301" spans="1:6">
      <c r="A301" s="1" t="s">
        <v>47</v>
      </c>
      <c r="C301" s="22"/>
      <c r="E301" s="2"/>
    </row>
    <row r="302" spans="1:6">
      <c r="A302" s="1" t="s">
        <v>0</v>
      </c>
      <c r="C302" s="22" t="s">
        <v>279</v>
      </c>
      <c r="E302" s="2"/>
    </row>
    <row r="303" spans="1:6">
      <c r="A303" s="1">
        <v>1</v>
      </c>
      <c r="B303" t="s">
        <v>161</v>
      </c>
      <c r="C303" s="22">
        <v>13</v>
      </c>
      <c r="D303" t="s">
        <v>461</v>
      </c>
      <c r="E303" s="2"/>
    </row>
    <row r="304" spans="1:6">
      <c r="A304" s="1">
        <v>2</v>
      </c>
      <c r="B304" t="s">
        <v>4</v>
      </c>
      <c r="C304" s="22">
        <v>12</v>
      </c>
      <c r="D304" t="s">
        <v>461</v>
      </c>
      <c r="E304" s="2"/>
    </row>
    <row r="305" spans="1:5">
      <c r="A305" s="1">
        <v>3</v>
      </c>
      <c r="B305" t="s">
        <v>503</v>
      </c>
      <c r="C305" s="22">
        <v>5</v>
      </c>
      <c r="D305" t="s">
        <v>461</v>
      </c>
      <c r="E305" s="2"/>
    </row>
    <row r="306" spans="1:5">
      <c r="A306" s="1"/>
      <c r="C306" s="22" t="s">
        <v>322</v>
      </c>
      <c r="E306" s="2"/>
    </row>
    <row r="307" spans="1:5">
      <c r="A307" s="1">
        <v>4</v>
      </c>
      <c r="B307" t="s">
        <v>206</v>
      </c>
      <c r="C307" s="22">
        <v>12</v>
      </c>
      <c r="D307" t="s">
        <v>461</v>
      </c>
      <c r="E307" s="2"/>
    </row>
    <row r="308" spans="1:5">
      <c r="A308" s="1"/>
      <c r="C308" s="22" t="s">
        <v>280</v>
      </c>
      <c r="E308" s="2"/>
    </row>
    <row r="309" spans="1:5">
      <c r="A309" s="1">
        <v>5</v>
      </c>
      <c r="B309" t="s">
        <v>210</v>
      </c>
      <c r="C309" s="22">
        <v>15</v>
      </c>
      <c r="D309" t="s">
        <v>461</v>
      </c>
      <c r="E309" s="2"/>
    </row>
    <row r="310" spans="1:5">
      <c r="A310" s="1">
        <v>6</v>
      </c>
      <c r="B310" t="s">
        <v>465</v>
      </c>
      <c r="C310" s="22">
        <v>10</v>
      </c>
      <c r="D310" t="s">
        <v>461</v>
      </c>
      <c r="E310" s="2"/>
    </row>
    <row r="311" spans="1:5">
      <c r="A311" s="1">
        <v>7</v>
      </c>
      <c r="B311" t="s">
        <v>290</v>
      </c>
      <c r="C311" s="22">
        <v>8</v>
      </c>
      <c r="D311" t="s">
        <v>461</v>
      </c>
      <c r="E311" s="2"/>
    </row>
    <row r="312" spans="1:5">
      <c r="A312" s="1">
        <v>8</v>
      </c>
      <c r="B312" t="s">
        <v>324</v>
      </c>
      <c r="C312" s="22">
        <v>6</v>
      </c>
      <c r="D312" t="s">
        <v>461</v>
      </c>
      <c r="E312" s="2"/>
    </row>
    <row r="313" spans="1:5">
      <c r="A313" s="1"/>
      <c r="C313" s="22" t="s">
        <v>323</v>
      </c>
      <c r="E313" s="2"/>
    </row>
    <row r="314" spans="1:5">
      <c r="A314" s="1">
        <v>9</v>
      </c>
      <c r="B314" t="s">
        <v>327</v>
      </c>
      <c r="C314" s="22">
        <v>17</v>
      </c>
      <c r="D314" t="s">
        <v>461</v>
      </c>
      <c r="E314" s="2"/>
    </row>
    <row r="315" spans="1:5">
      <c r="A315" s="1">
        <v>10</v>
      </c>
      <c r="B315" t="s">
        <v>293</v>
      </c>
      <c r="C315" s="22">
        <v>14</v>
      </c>
      <c r="D315" t="s">
        <v>461</v>
      </c>
      <c r="E315" s="2"/>
    </row>
    <row r="316" spans="1:5">
      <c r="A316" s="1">
        <v>11</v>
      </c>
      <c r="B316" t="s">
        <v>504</v>
      </c>
      <c r="C316" s="22">
        <v>13</v>
      </c>
      <c r="D316" t="s">
        <v>461</v>
      </c>
      <c r="E316" s="2"/>
    </row>
    <row r="317" spans="1:5">
      <c r="A317" s="1">
        <v>12</v>
      </c>
      <c r="B317" t="s">
        <v>285</v>
      </c>
      <c r="C317" s="22">
        <v>12</v>
      </c>
      <c r="D317" t="s">
        <v>461</v>
      </c>
      <c r="E317" s="2"/>
    </row>
    <row r="318" spans="1:5">
      <c r="A318" s="1">
        <v>13</v>
      </c>
      <c r="B318" t="s">
        <v>205</v>
      </c>
      <c r="C318" s="22">
        <v>11</v>
      </c>
      <c r="D318" t="s">
        <v>461</v>
      </c>
      <c r="E318" s="2"/>
    </row>
    <row r="319" spans="1:5">
      <c r="A319" s="1">
        <v>14</v>
      </c>
      <c r="B319" t="s">
        <v>295</v>
      </c>
      <c r="C319" s="22">
        <v>10</v>
      </c>
      <c r="D319" t="s">
        <v>461</v>
      </c>
      <c r="E319" s="2"/>
    </row>
    <row r="320" spans="1:5">
      <c r="A320" s="1">
        <v>15</v>
      </c>
      <c r="B320" t="s">
        <v>297</v>
      </c>
      <c r="C320" s="22">
        <v>5</v>
      </c>
      <c r="D320" t="s">
        <v>461</v>
      </c>
      <c r="E320" s="2"/>
    </row>
    <row r="321" spans="1:5">
      <c r="A321" s="1"/>
      <c r="C321" s="22" t="s">
        <v>284</v>
      </c>
      <c r="E321" s="2"/>
    </row>
    <row r="322" spans="1:5">
      <c r="A322" s="1">
        <v>16</v>
      </c>
      <c r="B322" t="s">
        <v>247</v>
      </c>
      <c r="C322" s="22">
        <v>6</v>
      </c>
      <c r="D322" t="s">
        <v>461</v>
      </c>
      <c r="E322" s="2"/>
    </row>
    <row r="323" spans="1:5">
      <c r="A323" s="1"/>
      <c r="B323" t="s">
        <v>475</v>
      </c>
      <c r="C323" s="22"/>
      <c r="E323" s="2"/>
    </row>
    <row r="324" spans="1:5">
      <c r="A324" s="1" t="s">
        <v>27</v>
      </c>
      <c r="C324" s="22" t="s">
        <v>280</v>
      </c>
      <c r="E324" s="2"/>
    </row>
    <row r="325" spans="1:5">
      <c r="A325" s="1">
        <v>1</v>
      </c>
      <c r="B325" t="s">
        <v>20</v>
      </c>
      <c r="C325" s="22">
        <v>5</v>
      </c>
      <c r="D325" t="s">
        <v>461</v>
      </c>
      <c r="E325" s="2"/>
    </row>
    <row r="326" spans="1:5">
      <c r="A326" s="1"/>
      <c r="C326" s="22" t="s">
        <v>413</v>
      </c>
      <c r="E326" s="2"/>
    </row>
    <row r="327" spans="1:5">
      <c r="A327" s="1">
        <v>2</v>
      </c>
      <c r="B327" t="s">
        <v>225</v>
      </c>
      <c r="C327" s="22"/>
      <c r="D327" t="s">
        <v>461</v>
      </c>
      <c r="E327" s="2"/>
    </row>
    <row r="328" spans="1:5">
      <c r="A328" s="1"/>
      <c r="C328" s="22" t="s">
        <v>323</v>
      </c>
      <c r="E328" s="2"/>
    </row>
    <row r="329" spans="1:5">
      <c r="A329" s="1">
        <v>3</v>
      </c>
      <c r="B329" t="s">
        <v>193</v>
      </c>
      <c r="C329" s="22">
        <v>12</v>
      </c>
      <c r="D329" t="s">
        <v>461</v>
      </c>
      <c r="E329" s="2"/>
    </row>
    <row r="330" spans="1:5">
      <c r="A330" s="1">
        <v>4</v>
      </c>
      <c r="B330" t="s">
        <v>269</v>
      </c>
      <c r="C330" s="22">
        <v>11</v>
      </c>
      <c r="D330" t="s">
        <v>461</v>
      </c>
      <c r="E330" s="2"/>
    </row>
    <row r="331" spans="1:5">
      <c r="A331" s="1">
        <v>5</v>
      </c>
      <c r="B331" t="s">
        <v>21</v>
      </c>
      <c r="C331" s="22">
        <v>9</v>
      </c>
      <c r="D331" t="s">
        <v>461</v>
      </c>
      <c r="E331" s="2"/>
    </row>
    <row r="332" spans="1:5">
      <c r="A332" s="1"/>
      <c r="C332" s="22" t="s">
        <v>333</v>
      </c>
      <c r="E332" s="2"/>
    </row>
    <row r="333" spans="1:5">
      <c r="A333" s="1">
        <v>6</v>
      </c>
      <c r="B333" t="s">
        <v>505</v>
      </c>
      <c r="C333" s="22">
        <v>6</v>
      </c>
      <c r="D333" t="s">
        <v>461</v>
      </c>
      <c r="E333" s="2"/>
    </row>
    <row r="334" spans="1:5">
      <c r="A334" s="1"/>
      <c r="B334" t="s">
        <v>475</v>
      </c>
      <c r="C334" s="22"/>
      <c r="E334" s="2"/>
    </row>
    <row r="335" spans="1:5">
      <c r="A335" s="1"/>
      <c r="C335" s="22"/>
      <c r="E335" s="2"/>
    </row>
    <row r="336" spans="1:5">
      <c r="A336" s="1" t="s">
        <v>48</v>
      </c>
      <c r="C336" s="22" t="s">
        <v>543</v>
      </c>
      <c r="E336" s="2"/>
    </row>
    <row r="337" spans="1:11">
      <c r="A337" s="1" t="s">
        <v>0</v>
      </c>
      <c r="C337" s="22"/>
      <c r="D337" s="1" t="s">
        <v>150</v>
      </c>
      <c r="E337" s="2">
        <f>SUM(C338:C366)/29</f>
        <v>26.850689655172413</v>
      </c>
      <c r="F337" t="s">
        <v>151</v>
      </c>
    </row>
    <row r="338" spans="1:11">
      <c r="A338" s="1">
        <v>1</v>
      </c>
      <c r="B338" s="25" t="s">
        <v>136</v>
      </c>
      <c r="C338" s="19">
        <v>40</v>
      </c>
      <c r="D338" s="18" t="s">
        <v>1523</v>
      </c>
      <c r="E338" s="18" t="s">
        <v>1208</v>
      </c>
    </row>
    <row r="339" spans="1:11">
      <c r="A339" s="1">
        <v>2</v>
      </c>
      <c r="B339" s="25" t="s">
        <v>4</v>
      </c>
      <c r="C339" s="30">
        <v>36</v>
      </c>
      <c r="D339" s="18" t="s">
        <v>1007</v>
      </c>
      <c r="E339" s="18" t="s">
        <v>1233</v>
      </c>
      <c r="K339" s="25"/>
    </row>
    <row r="340" spans="1:11" s="18" customFormat="1">
      <c r="A340" s="20">
        <v>3</v>
      </c>
      <c r="B340" s="25" t="s">
        <v>213</v>
      </c>
      <c r="C340" s="30">
        <v>35.5</v>
      </c>
      <c r="D340" s="18" t="s">
        <v>1007</v>
      </c>
      <c r="E340" s="18" t="s">
        <v>1233</v>
      </c>
      <c r="K340" s="25"/>
    </row>
    <row r="341" spans="1:11" s="18" customFormat="1">
      <c r="A341" s="20">
        <v>4</v>
      </c>
      <c r="B341" s="25" t="s">
        <v>33</v>
      </c>
      <c r="C341" s="30">
        <v>35</v>
      </c>
      <c r="D341" s="18" t="s">
        <v>1007</v>
      </c>
      <c r="E341" s="18" t="s">
        <v>1208</v>
      </c>
      <c r="K341" s="25"/>
    </row>
    <row r="342" spans="1:11">
      <c r="A342" s="20">
        <v>5</v>
      </c>
      <c r="B342" t="s">
        <v>253</v>
      </c>
      <c r="C342" s="22">
        <v>32.15</v>
      </c>
      <c r="D342" t="s">
        <v>239</v>
      </c>
      <c r="E342" s="18" t="s">
        <v>1208</v>
      </c>
      <c r="K342" s="25"/>
    </row>
    <row r="343" spans="1:11">
      <c r="A343" s="20">
        <v>6</v>
      </c>
      <c r="B343" t="s">
        <v>206</v>
      </c>
      <c r="C343" s="22">
        <v>30.85</v>
      </c>
      <c r="D343" t="s">
        <v>479</v>
      </c>
      <c r="E343" s="18" t="s">
        <v>1208</v>
      </c>
    </row>
    <row r="344" spans="1:11" s="18" customFormat="1">
      <c r="A344" s="20">
        <v>7</v>
      </c>
      <c r="B344" s="25" t="s">
        <v>994</v>
      </c>
      <c r="C344" s="30">
        <v>30.15</v>
      </c>
      <c r="D344" s="18" t="s">
        <v>1007</v>
      </c>
      <c r="E344" s="18" t="s">
        <v>1208</v>
      </c>
    </row>
    <row r="345" spans="1:11">
      <c r="A345" s="20">
        <v>8</v>
      </c>
      <c r="B345" s="18" t="s">
        <v>901</v>
      </c>
      <c r="C345" s="22">
        <v>29.05</v>
      </c>
      <c r="D345" s="18" t="s">
        <v>891</v>
      </c>
      <c r="E345" s="18" t="s">
        <v>1238</v>
      </c>
      <c r="F345" s="18"/>
    </row>
    <row r="346" spans="1:11">
      <c r="A346" s="20">
        <v>9</v>
      </c>
      <c r="B346" t="s">
        <v>289</v>
      </c>
      <c r="C346" s="22">
        <v>28.65</v>
      </c>
      <c r="D346" t="s">
        <v>239</v>
      </c>
      <c r="E346" s="18" t="s">
        <v>1208</v>
      </c>
    </row>
    <row r="347" spans="1:11">
      <c r="A347" s="20">
        <v>9</v>
      </c>
      <c r="B347" t="s">
        <v>506</v>
      </c>
      <c r="C347" s="22">
        <v>28.65</v>
      </c>
      <c r="D347" t="s">
        <v>239</v>
      </c>
      <c r="E347" s="18" t="s">
        <v>1208</v>
      </c>
    </row>
    <row r="348" spans="1:11">
      <c r="A348" s="20">
        <v>9</v>
      </c>
      <c r="B348" t="s">
        <v>507</v>
      </c>
      <c r="C348" s="22">
        <v>28.65</v>
      </c>
      <c r="D348" t="s">
        <v>239</v>
      </c>
      <c r="E348" s="18" t="s">
        <v>1208</v>
      </c>
    </row>
    <row r="349" spans="1:11">
      <c r="A349" s="20">
        <v>12</v>
      </c>
      <c r="B349" s="25" t="s">
        <v>347</v>
      </c>
      <c r="C349" s="30">
        <v>28.1</v>
      </c>
      <c r="D349" s="18" t="s">
        <v>1007</v>
      </c>
      <c r="E349" s="18" t="s">
        <v>1208</v>
      </c>
      <c r="G349" s="18"/>
    </row>
    <row r="350" spans="1:11">
      <c r="A350" s="20">
        <v>13</v>
      </c>
      <c r="B350" s="25" t="s">
        <v>995</v>
      </c>
      <c r="C350" s="30">
        <v>28.05</v>
      </c>
      <c r="D350" s="18" t="s">
        <v>1007</v>
      </c>
      <c r="E350" s="18" t="s">
        <v>1208</v>
      </c>
      <c r="F350" s="15"/>
    </row>
    <row r="351" spans="1:11" s="18" customFormat="1">
      <c r="A351" s="20">
        <v>13</v>
      </c>
      <c r="B351" s="25" t="s">
        <v>996</v>
      </c>
      <c r="C351" s="30">
        <v>28.05</v>
      </c>
      <c r="D351" s="18" t="s">
        <v>1007</v>
      </c>
      <c r="E351" s="18" t="s">
        <v>1208</v>
      </c>
    </row>
    <row r="352" spans="1:11" s="18" customFormat="1">
      <c r="A352" s="20">
        <v>15</v>
      </c>
      <c r="B352" s="25" t="s">
        <v>997</v>
      </c>
      <c r="C352" s="30">
        <v>27.65</v>
      </c>
      <c r="D352" s="18" t="s">
        <v>1007</v>
      </c>
      <c r="E352" s="18" t="s">
        <v>1208</v>
      </c>
    </row>
    <row r="353" spans="1:11" s="18" customFormat="1">
      <c r="A353" s="20">
        <v>15</v>
      </c>
      <c r="B353" s="25" t="s">
        <v>998</v>
      </c>
      <c r="C353" s="30">
        <v>27.65</v>
      </c>
      <c r="D353" s="18" t="s">
        <v>1007</v>
      </c>
      <c r="E353" s="18" t="s">
        <v>1208</v>
      </c>
      <c r="K353" s="25"/>
    </row>
    <row r="354" spans="1:11" s="18" customFormat="1">
      <c r="A354" s="20">
        <v>17</v>
      </c>
      <c r="B354" s="25" t="s">
        <v>999</v>
      </c>
      <c r="C354" s="30">
        <v>27.55</v>
      </c>
      <c r="D354" s="18" t="s">
        <v>1007</v>
      </c>
      <c r="E354" s="18" t="s">
        <v>1208</v>
      </c>
      <c r="K354" s="25"/>
    </row>
    <row r="355" spans="1:11" s="18" customFormat="1">
      <c r="A355" s="20">
        <v>17</v>
      </c>
      <c r="B355" s="25" t="s">
        <v>1000</v>
      </c>
      <c r="C355" s="30">
        <v>27.05</v>
      </c>
      <c r="D355" s="18" t="s">
        <v>1007</v>
      </c>
      <c r="E355" s="18" t="s">
        <v>1208</v>
      </c>
      <c r="K355" s="25"/>
    </row>
    <row r="356" spans="1:11">
      <c r="A356" s="20">
        <v>19</v>
      </c>
      <c r="B356" t="s">
        <v>17</v>
      </c>
      <c r="C356" s="22">
        <v>26.2</v>
      </c>
      <c r="D356" t="s">
        <v>239</v>
      </c>
      <c r="E356" s="18" t="s">
        <v>1208</v>
      </c>
    </row>
    <row r="357" spans="1:11">
      <c r="A357" s="20">
        <v>19</v>
      </c>
      <c r="B357" t="s">
        <v>250</v>
      </c>
      <c r="C357" s="22">
        <v>26.2</v>
      </c>
      <c r="D357" t="s">
        <v>239</v>
      </c>
      <c r="E357" s="18" t="s">
        <v>1208</v>
      </c>
    </row>
    <row r="358" spans="1:11" s="18" customFormat="1">
      <c r="A358" s="20">
        <v>21</v>
      </c>
      <c r="B358" s="25" t="s">
        <v>1001</v>
      </c>
      <c r="C358" s="30">
        <v>25</v>
      </c>
      <c r="D358" s="18" t="s">
        <v>1007</v>
      </c>
      <c r="E358" s="18" t="s">
        <v>1208</v>
      </c>
    </row>
    <row r="359" spans="1:11">
      <c r="A359" s="20">
        <v>22</v>
      </c>
      <c r="B359" t="s">
        <v>508</v>
      </c>
      <c r="C359" s="22">
        <v>23.75</v>
      </c>
      <c r="D359" t="s">
        <v>239</v>
      </c>
      <c r="E359" s="18" t="s">
        <v>1208</v>
      </c>
      <c r="K359" s="25"/>
    </row>
    <row r="360" spans="1:11" s="18" customFormat="1">
      <c r="A360" s="20">
        <v>23</v>
      </c>
      <c r="B360" s="25" t="s">
        <v>286</v>
      </c>
      <c r="C360" s="30">
        <v>23.1</v>
      </c>
      <c r="D360" s="18" t="s">
        <v>1007</v>
      </c>
      <c r="E360" s="18" t="s">
        <v>1208</v>
      </c>
      <c r="K360" s="25"/>
    </row>
    <row r="361" spans="1:11" s="18" customFormat="1">
      <c r="A361" s="20">
        <v>23</v>
      </c>
      <c r="B361" s="25" t="s">
        <v>1002</v>
      </c>
      <c r="C361" s="30">
        <v>23.1</v>
      </c>
      <c r="D361" s="18" t="s">
        <v>1007</v>
      </c>
      <c r="E361" s="18" t="s">
        <v>1208</v>
      </c>
      <c r="K361" s="25"/>
    </row>
    <row r="362" spans="1:11" s="18" customFormat="1">
      <c r="A362" s="20">
        <v>25</v>
      </c>
      <c r="B362" t="s">
        <v>509</v>
      </c>
      <c r="C362" s="22">
        <v>21.3</v>
      </c>
      <c r="D362" t="s">
        <v>239</v>
      </c>
      <c r="E362" s="18" t="s">
        <v>1208</v>
      </c>
      <c r="K362" s="25"/>
    </row>
    <row r="363" spans="1:11">
      <c r="A363" s="20">
        <v>25</v>
      </c>
      <c r="B363" t="s">
        <v>249</v>
      </c>
      <c r="C363" s="22">
        <v>21.3</v>
      </c>
      <c r="D363" t="s">
        <v>239</v>
      </c>
      <c r="E363" s="18" t="s">
        <v>1208</v>
      </c>
    </row>
    <row r="364" spans="1:11">
      <c r="A364" s="20">
        <v>27</v>
      </c>
      <c r="B364" t="s">
        <v>230</v>
      </c>
      <c r="C364" s="22">
        <v>18.850000000000001</v>
      </c>
      <c r="D364" t="s">
        <v>239</v>
      </c>
      <c r="E364" s="18" t="s">
        <v>1208</v>
      </c>
    </row>
    <row r="365" spans="1:11">
      <c r="A365" s="20">
        <v>28</v>
      </c>
      <c r="B365" t="s">
        <v>246</v>
      </c>
      <c r="C365" s="22">
        <v>11.5</v>
      </c>
      <c r="D365" t="s">
        <v>239</v>
      </c>
      <c r="E365" s="18" t="s">
        <v>1208</v>
      </c>
    </row>
    <row r="366" spans="1:11">
      <c r="A366" s="20">
        <v>29</v>
      </c>
      <c r="B366" s="25" t="s">
        <v>822</v>
      </c>
      <c r="C366" s="30">
        <v>9.6199999999999992</v>
      </c>
      <c r="D366" s="18" t="s">
        <v>1007</v>
      </c>
      <c r="E366" s="18" t="s">
        <v>1208</v>
      </c>
    </row>
    <row r="367" spans="1:11">
      <c r="A367" s="1"/>
      <c r="B367" t="s">
        <v>475</v>
      </c>
      <c r="C367" s="22"/>
      <c r="E367" s="2"/>
    </row>
    <row r="368" spans="1:11">
      <c r="A368" s="1" t="s">
        <v>27</v>
      </c>
      <c r="C368" s="22"/>
      <c r="D368" s="1" t="s">
        <v>150</v>
      </c>
      <c r="E368" s="2">
        <f>SUM(C369:C380)/12</f>
        <v>18.854166666666668</v>
      </c>
      <c r="F368" t="s">
        <v>151</v>
      </c>
    </row>
    <row r="369" spans="1:6">
      <c r="A369" s="1">
        <v>1</v>
      </c>
      <c r="B369" s="18" t="s">
        <v>20</v>
      </c>
      <c r="C369" s="19">
        <v>30.15</v>
      </c>
      <c r="D369" s="18" t="s">
        <v>1523</v>
      </c>
      <c r="E369" s="18" t="s">
        <v>1233</v>
      </c>
    </row>
    <row r="370" spans="1:6">
      <c r="A370" s="16">
        <v>2</v>
      </c>
      <c r="B370" s="17" t="s">
        <v>192</v>
      </c>
      <c r="C370" s="22">
        <v>23</v>
      </c>
      <c r="D370" s="15" t="s">
        <v>581</v>
      </c>
      <c r="E370" s="2" t="s">
        <v>1233</v>
      </c>
      <c r="F370" s="15"/>
    </row>
    <row r="371" spans="1:6" s="18" customFormat="1">
      <c r="A371" s="20">
        <v>3</v>
      </c>
      <c r="B371" s="25" t="s">
        <v>1003</v>
      </c>
      <c r="C371" s="30">
        <v>22</v>
      </c>
      <c r="D371" s="18" t="s">
        <v>1007</v>
      </c>
      <c r="E371" s="2" t="s">
        <v>1208</v>
      </c>
    </row>
    <row r="372" spans="1:6">
      <c r="A372" s="20">
        <v>4</v>
      </c>
      <c r="B372" t="s">
        <v>21</v>
      </c>
      <c r="C372" s="22">
        <v>21.3</v>
      </c>
      <c r="D372" t="s">
        <v>239</v>
      </c>
      <c r="E372" s="2" t="s">
        <v>1208</v>
      </c>
    </row>
    <row r="373" spans="1:6" s="18" customFormat="1">
      <c r="A373" s="20">
        <v>5</v>
      </c>
      <c r="B373" s="25" t="s">
        <v>1004</v>
      </c>
      <c r="C373" s="30">
        <v>21</v>
      </c>
      <c r="D373" s="18" t="s">
        <v>1007</v>
      </c>
      <c r="E373" s="2" t="s">
        <v>1208</v>
      </c>
    </row>
    <row r="374" spans="1:6" s="18" customFormat="1">
      <c r="A374" s="20">
        <v>6</v>
      </c>
      <c r="B374" s="25" t="s">
        <v>1005</v>
      </c>
      <c r="C374" s="30">
        <v>18.5</v>
      </c>
      <c r="D374" s="18" t="s">
        <v>1007</v>
      </c>
      <c r="E374" s="2" t="s">
        <v>1208</v>
      </c>
    </row>
    <row r="375" spans="1:6">
      <c r="A375" s="20">
        <v>7</v>
      </c>
      <c r="B375" s="17" t="s">
        <v>245</v>
      </c>
      <c r="C375" s="22">
        <v>18.100000000000001</v>
      </c>
      <c r="D375" s="15" t="s">
        <v>581</v>
      </c>
      <c r="E375" s="2" t="s">
        <v>1208</v>
      </c>
      <c r="F375" s="15"/>
    </row>
    <row r="376" spans="1:6" s="18" customFormat="1">
      <c r="A376" s="20">
        <v>8</v>
      </c>
      <c r="B376" s="25" t="s">
        <v>1006</v>
      </c>
      <c r="C376" s="30">
        <v>17.100000000000001</v>
      </c>
      <c r="D376" s="18" t="s">
        <v>1007</v>
      </c>
      <c r="E376" s="2" t="s">
        <v>1208</v>
      </c>
    </row>
    <row r="377" spans="1:6">
      <c r="A377" s="20">
        <v>9</v>
      </c>
      <c r="B377" t="s">
        <v>23</v>
      </c>
      <c r="C377" s="22">
        <v>16.399999999999999</v>
      </c>
      <c r="D377" t="s">
        <v>239</v>
      </c>
      <c r="E377" s="2" t="s">
        <v>1208</v>
      </c>
    </row>
    <row r="378" spans="1:6">
      <c r="A378" s="20">
        <v>9</v>
      </c>
      <c r="B378" t="s">
        <v>244</v>
      </c>
      <c r="C378" s="22">
        <v>16.399999999999999</v>
      </c>
      <c r="D378" t="s">
        <v>239</v>
      </c>
      <c r="E378" s="2" t="s">
        <v>1208</v>
      </c>
    </row>
    <row r="379" spans="1:6">
      <c r="A379" s="20">
        <v>11</v>
      </c>
      <c r="B379" t="s">
        <v>271</v>
      </c>
      <c r="C379" s="22">
        <v>14</v>
      </c>
      <c r="D379" t="s">
        <v>239</v>
      </c>
      <c r="E379" s="2" t="s">
        <v>1208</v>
      </c>
    </row>
    <row r="380" spans="1:6">
      <c r="A380" s="20">
        <v>12</v>
      </c>
      <c r="B380" s="17" t="s">
        <v>579</v>
      </c>
      <c r="C380" s="22">
        <v>8.3000000000000007</v>
      </c>
      <c r="D380" s="15" t="s">
        <v>581</v>
      </c>
      <c r="E380" s="2" t="s">
        <v>1233</v>
      </c>
    </row>
    <row r="381" spans="1:6">
      <c r="A381" s="1"/>
      <c r="B381" t="s">
        <v>475</v>
      </c>
      <c r="C381" s="22"/>
      <c r="E381" s="2"/>
    </row>
    <row r="382" spans="1:6">
      <c r="A382" s="1"/>
      <c r="C382" s="22"/>
      <c r="E382" s="2"/>
    </row>
    <row r="383" spans="1:6">
      <c r="A383" s="1" t="s">
        <v>49</v>
      </c>
      <c r="C383" s="22"/>
      <c r="E383" s="2"/>
    </row>
    <row r="384" spans="1:6">
      <c r="A384" s="1" t="s">
        <v>0</v>
      </c>
      <c r="C384" s="22" t="s">
        <v>385</v>
      </c>
      <c r="D384" s="20" t="s">
        <v>184</v>
      </c>
      <c r="E384" s="2">
        <f>SUM(C385:C390)/6</f>
        <v>12.5</v>
      </c>
      <c r="F384" s="18" t="s">
        <v>260</v>
      </c>
    </row>
    <row r="385" spans="1:6" s="18" customFormat="1">
      <c r="A385" s="20">
        <v>1</v>
      </c>
      <c r="B385" t="s">
        <v>136</v>
      </c>
      <c r="C385" s="22">
        <v>30</v>
      </c>
      <c r="D385" s="18" t="s">
        <v>1043</v>
      </c>
      <c r="E385" s="2"/>
    </row>
    <row r="386" spans="1:6" s="18" customFormat="1">
      <c r="A386" s="20">
        <v>2</v>
      </c>
      <c r="B386" t="s">
        <v>4</v>
      </c>
      <c r="C386" s="22">
        <v>11</v>
      </c>
      <c r="D386" s="18" t="s">
        <v>1043</v>
      </c>
      <c r="E386" s="2"/>
    </row>
    <row r="387" spans="1:6" s="18" customFormat="1">
      <c r="A387" s="20">
        <v>3</v>
      </c>
      <c r="B387" t="s">
        <v>213</v>
      </c>
      <c r="C387" s="22">
        <v>10</v>
      </c>
      <c r="D387" s="18" t="s">
        <v>195</v>
      </c>
      <c r="E387" s="2"/>
    </row>
    <row r="388" spans="1:6" s="18" customFormat="1">
      <c r="A388" s="20">
        <v>4</v>
      </c>
      <c r="B388" s="18" t="s">
        <v>898</v>
      </c>
      <c r="C388" s="22">
        <v>8</v>
      </c>
      <c r="D388" s="18" t="s">
        <v>891</v>
      </c>
      <c r="E388" s="2"/>
    </row>
    <row r="389" spans="1:6" s="18" customFormat="1">
      <c r="A389" s="20">
        <v>4</v>
      </c>
      <c r="B389" t="s">
        <v>33</v>
      </c>
      <c r="C389" s="22">
        <v>8</v>
      </c>
      <c r="D389" s="18" t="s">
        <v>986</v>
      </c>
      <c r="E389" s="2"/>
    </row>
    <row r="390" spans="1:6" s="18" customFormat="1">
      <c r="A390" s="20">
        <v>4</v>
      </c>
      <c r="B390" s="18" t="s">
        <v>1024</v>
      </c>
      <c r="C390" s="22">
        <v>8</v>
      </c>
      <c r="D390" s="18" t="s">
        <v>1043</v>
      </c>
      <c r="E390" s="2"/>
    </row>
    <row r="391" spans="1:6">
      <c r="A391" s="1"/>
      <c r="C391" s="19" t="s">
        <v>470</v>
      </c>
      <c r="E391" s="2"/>
    </row>
    <row r="392" spans="1:6">
      <c r="A392" s="20">
        <v>7</v>
      </c>
      <c r="B392" t="s">
        <v>339</v>
      </c>
      <c r="C392" s="22">
        <v>10</v>
      </c>
      <c r="D392" s="18" t="s">
        <v>1043</v>
      </c>
      <c r="E392" s="2"/>
      <c r="F392" s="18"/>
    </row>
    <row r="393" spans="1:6" s="18" customFormat="1">
      <c r="A393" s="20">
        <v>7</v>
      </c>
      <c r="B393" t="s">
        <v>998</v>
      </c>
      <c r="C393" s="19">
        <v>10</v>
      </c>
      <c r="D393" s="18" t="s">
        <v>986</v>
      </c>
      <c r="E393" s="2"/>
    </row>
    <row r="394" spans="1:6" s="18" customFormat="1">
      <c r="A394" s="20">
        <v>9</v>
      </c>
      <c r="B394" t="s">
        <v>347</v>
      </c>
      <c r="C394" s="19">
        <v>9</v>
      </c>
      <c r="D394" s="18" t="s">
        <v>986</v>
      </c>
      <c r="E394" s="2"/>
    </row>
    <row r="395" spans="1:6">
      <c r="A395" s="16"/>
      <c r="B395" s="15"/>
      <c r="C395" s="22" t="s">
        <v>471</v>
      </c>
      <c r="D395" s="15"/>
      <c r="E395" s="2"/>
      <c r="F395" s="15"/>
    </row>
    <row r="396" spans="1:6">
      <c r="A396" s="16">
        <v>10</v>
      </c>
      <c r="B396" s="15" t="s">
        <v>169</v>
      </c>
      <c r="C396" s="22">
        <v>12</v>
      </c>
      <c r="D396" s="15" t="s">
        <v>581</v>
      </c>
      <c r="E396" s="2"/>
      <c r="F396" s="15"/>
    </row>
    <row r="397" spans="1:6">
      <c r="A397" s="16">
        <v>11</v>
      </c>
      <c r="B397" s="15" t="s">
        <v>11</v>
      </c>
      <c r="C397" s="22">
        <v>9</v>
      </c>
      <c r="D397" s="15" t="s">
        <v>581</v>
      </c>
      <c r="E397" s="2"/>
      <c r="F397" s="15"/>
    </row>
    <row r="398" spans="1:6" s="18" customFormat="1">
      <c r="A398" s="20"/>
      <c r="C398" s="22" t="s">
        <v>472</v>
      </c>
      <c r="E398" s="2"/>
    </row>
    <row r="399" spans="1:6" s="18" customFormat="1">
      <c r="A399" s="20">
        <v>12</v>
      </c>
      <c r="B399" t="s">
        <v>230</v>
      </c>
      <c r="C399" s="19">
        <v>25</v>
      </c>
      <c r="D399" s="18" t="s">
        <v>986</v>
      </c>
      <c r="E399" s="2"/>
    </row>
    <row r="400" spans="1:6">
      <c r="A400" s="1"/>
      <c r="B400" t="s">
        <v>475</v>
      </c>
      <c r="C400" s="22"/>
      <c r="E400" s="2"/>
    </row>
    <row r="401" spans="1:6">
      <c r="A401" s="1" t="s">
        <v>27</v>
      </c>
      <c r="C401" s="22" t="s">
        <v>385</v>
      </c>
      <c r="D401" s="1"/>
      <c r="E401" s="2"/>
    </row>
    <row r="402" spans="1:6">
      <c r="A402" s="1">
        <v>1</v>
      </c>
      <c r="B402" t="s">
        <v>20</v>
      </c>
      <c r="C402" s="22">
        <v>5</v>
      </c>
      <c r="D402" s="18" t="s">
        <v>1043</v>
      </c>
      <c r="E402" s="2"/>
    </row>
    <row r="403" spans="1:6">
      <c r="A403" s="1"/>
      <c r="C403" s="22" t="s">
        <v>473</v>
      </c>
      <c r="E403" s="2"/>
    </row>
    <row r="404" spans="1:6">
      <c r="A404" s="1">
        <v>2</v>
      </c>
      <c r="B404" t="s">
        <v>1042</v>
      </c>
      <c r="C404" s="22">
        <v>9</v>
      </c>
      <c r="D404" s="18" t="s">
        <v>1043</v>
      </c>
      <c r="E404" s="2"/>
    </row>
    <row r="405" spans="1:6" s="18" customFormat="1">
      <c r="A405" s="20"/>
      <c r="B405" t="s">
        <v>475</v>
      </c>
      <c r="C405" s="22"/>
      <c r="E405" s="2"/>
    </row>
    <row r="406" spans="1:6">
      <c r="A406" s="1"/>
      <c r="C406" s="22"/>
      <c r="E406" s="2"/>
    </row>
    <row r="407" spans="1:6">
      <c r="A407" s="1" t="s">
        <v>50</v>
      </c>
      <c r="C407" s="22" t="s">
        <v>543</v>
      </c>
      <c r="E407" s="2"/>
    </row>
    <row r="408" spans="1:6">
      <c r="A408" s="1" t="s">
        <v>0</v>
      </c>
      <c r="C408" s="22"/>
      <c r="D408" s="1" t="s">
        <v>150</v>
      </c>
      <c r="E408" s="2">
        <f>SUM(C409:C414)/6</f>
        <v>21.533333333333331</v>
      </c>
      <c r="F408" t="s">
        <v>151</v>
      </c>
    </row>
    <row r="409" spans="1:6" s="18" customFormat="1">
      <c r="A409" s="1">
        <v>1</v>
      </c>
      <c r="B409" t="s">
        <v>136</v>
      </c>
      <c r="C409" s="19">
        <v>28.8</v>
      </c>
      <c r="D409" s="20" t="s">
        <v>986</v>
      </c>
      <c r="E409" s="2"/>
    </row>
    <row r="410" spans="1:6">
      <c r="A410" s="1">
        <v>2</v>
      </c>
      <c r="B410" t="s">
        <v>339</v>
      </c>
      <c r="C410" s="22">
        <v>27.2</v>
      </c>
      <c r="D410" t="s">
        <v>581</v>
      </c>
      <c r="E410" s="2"/>
    </row>
    <row r="411" spans="1:6">
      <c r="A411" s="1">
        <v>3</v>
      </c>
      <c r="B411" t="s">
        <v>253</v>
      </c>
      <c r="C411" s="22">
        <v>19.3</v>
      </c>
      <c r="D411" t="s">
        <v>240</v>
      </c>
      <c r="E411" s="2"/>
    </row>
    <row r="412" spans="1:6">
      <c r="A412" s="1">
        <v>4</v>
      </c>
      <c r="B412" t="s">
        <v>510</v>
      </c>
      <c r="C412" s="22">
        <v>18.3</v>
      </c>
      <c r="D412" t="s">
        <v>240</v>
      </c>
      <c r="E412" s="2"/>
    </row>
    <row r="413" spans="1:6">
      <c r="A413" s="1">
        <v>5</v>
      </c>
      <c r="B413" t="s">
        <v>33</v>
      </c>
      <c r="C413" s="22">
        <v>18.05</v>
      </c>
      <c r="D413" t="s">
        <v>240</v>
      </c>
      <c r="E413" s="2"/>
    </row>
    <row r="414" spans="1:6">
      <c r="A414" s="20">
        <v>6</v>
      </c>
      <c r="B414" t="s">
        <v>511</v>
      </c>
      <c r="C414" s="22">
        <v>17.55</v>
      </c>
      <c r="D414" t="s">
        <v>240</v>
      </c>
      <c r="E414" s="2"/>
    </row>
    <row r="415" spans="1:6">
      <c r="A415" s="1"/>
      <c r="B415" t="s">
        <v>475</v>
      </c>
      <c r="C415" s="22"/>
      <c r="E415" s="2"/>
    </row>
    <row r="416" spans="1:6">
      <c r="A416" s="1" t="s">
        <v>27</v>
      </c>
      <c r="C416" s="22"/>
      <c r="D416" s="1" t="s">
        <v>150</v>
      </c>
      <c r="E416" s="2">
        <f>SUM(C418:C420)/3</f>
        <v>11.75</v>
      </c>
      <c r="F416" t="s">
        <v>151</v>
      </c>
    </row>
    <row r="417" spans="1:6" s="18" customFormat="1">
      <c r="A417" s="1">
        <v>1</v>
      </c>
      <c r="B417" t="s">
        <v>20</v>
      </c>
      <c r="C417" s="19">
        <v>21.25</v>
      </c>
      <c r="D417" s="20" t="s">
        <v>986</v>
      </c>
      <c r="E417" s="2"/>
    </row>
    <row r="418" spans="1:6">
      <c r="A418" s="1">
        <v>2</v>
      </c>
      <c r="B418" t="s">
        <v>512</v>
      </c>
      <c r="C418" s="22">
        <v>13.05</v>
      </c>
      <c r="D418" t="s">
        <v>240</v>
      </c>
      <c r="E418" s="2"/>
    </row>
    <row r="419" spans="1:6">
      <c r="A419" s="1">
        <v>3</v>
      </c>
      <c r="B419" t="s">
        <v>513</v>
      </c>
      <c r="C419" s="22">
        <v>12.1</v>
      </c>
      <c r="D419" t="s">
        <v>240</v>
      </c>
      <c r="E419" s="2"/>
    </row>
    <row r="420" spans="1:6">
      <c r="A420" s="20">
        <v>4</v>
      </c>
      <c r="B420" t="s">
        <v>245</v>
      </c>
      <c r="C420" s="22">
        <v>10.1</v>
      </c>
      <c r="D420" t="s">
        <v>240</v>
      </c>
      <c r="E420" s="2"/>
    </row>
    <row r="421" spans="1:6">
      <c r="A421" s="20"/>
      <c r="B421" s="18"/>
      <c r="C421" s="22"/>
      <c r="D421" s="18"/>
      <c r="E421" s="2"/>
      <c r="F421" s="18"/>
    </row>
    <row r="422" spans="1:6">
      <c r="A422" s="20" t="s">
        <v>584</v>
      </c>
      <c r="B422" s="18"/>
      <c r="C422" s="22"/>
      <c r="D422" s="18"/>
      <c r="E422" s="2"/>
      <c r="F422" s="18"/>
    </row>
    <row r="423" spans="1:6">
      <c r="A423" s="20" t="s">
        <v>0</v>
      </c>
      <c r="B423" s="18"/>
      <c r="C423" s="22" t="s">
        <v>333</v>
      </c>
      <c r="D423" s="20"/>
      <c r="E423" s="2"/>
      <c r="F423" s="18"/>
    </row>
    <row r="424" spans="1:6" s="18" customFormat="1">
      <c r="A424" s="20">
        <v>1</v>
      </c>
      <c r="B424" s="18" t="s">
        <v>161</v>
      </c>
      <c r="C424" s="22">
        <v>14</v>
      </c>
      <c r="D424" s="20" t="s">
        <v>986</v>
      </c>
      <c r="E424" s="2"/>
    </row>
    <row r="425" spans="1:6">
      <c r="A425" s="20">
        <v>2</v>
      </c>
      <c r="B425" s="18" t="s">
        <v>339</v>
      </c>
      <c r="C425" s="22">
        <v>8</v>
      </c>
      <c r="D425" s="18" t="s">
        <v>581</v>
      </c>
      <c r="E425" s="2"/>
      <c r="F425" s="18"/>
    </row>
    <row r="426" spans="1:6">
      <c r="A426" s="1"/>
      <c r="B426" t="s">
        <v>475</v>
      </c>
      <c r="C426" s="22"/>
      <c r="E426" s="2"/>
    </row>
    <row r="427" spans="1:6">
      <c r="A427" s="1" t="s">
        <v>51</v>
      </c>
      <c r="C427" s="22"/>
      <c r="E427" s="2"/>
    </row>
    <row r="428" spans="1:6">
      <c r="A428" t="s">
        <v>0</v>
      </c>
      <c r="C428" s="22" t="s">
        <v>543</v>
      </c>
      <c r="D428" s="1" t="s">
        <v>150</v>
      </c>
      <c r="E428" s="2">
        <f>SUM(C429:C466)/38</f>
        <v>43.11578947368421</v>
      </c>
      <c r="F428" t="s">
        <v>151</v>
      </c>
    </row>
    <row r="429" spans="1:6" s="18" customFormat="1">
      <c r="A429" s="20">
        <v>1</v>
      </c>
      <c r="B429" s="18" t="s">
        <v>347</v>
      </c>
      <c r="C429" s="19">
        <v>63.08</v>
      </c>
      <c r="D429" s="18" t="s">
        <v>1523</v>
      </c>
      <c r="E429" s="18" t="s">
        <v>1208</v>
      </c>
    </row>
    <row r="430" spans="1:6">
      <c r="A430" s="20">
        <v>2</v>
      </c>
      <c r="B430" s="25" t="s">
        <v>33</v>
      </c>
      <c r="C430" s="30">
        <v>57</v>
      </c>
      <c r="D430" s="20" t="s">
        <v>1191</v>
      </c>
      <c r="E430" s="2" t="s">
        <v>1208</v>
      </c>
      <c r="F430" s="18"/>
    </row>
    <row r="431" spans="1:6" s="18" customFormat="1">
      <c r="A431" s="20">
        <v>3</v>
      </c>
      <c r="B431" s="18" t="s">
        <v>902</v>
      </c>
      <c r="C431" s="22">
        <v>56.45</v>
      </c>
      <c r="D431" s="20" t="s">
        <v>891</v>
      </c>
      <c r="E431" s="2" t="s">
        <v>1208</v>
      </c>
    </row>
    <row r="432" spans="1:6">
      <c r="A432" s="20">
        <v>4</v>
      </c>
      <c r="B432" s="25" t="s">
        <v>4</v>
      </c>
      <c r="C432" s="30">
        <v>53.35</v>
      </c>
      <c r="D432" s="20" t="s">
        <v>1007</v>
      </c>
      <c r="E432" s="2" t="s">
        <v>1233</v>
      </c>
      <c r="F432" s="18"/>
    </row>
    <row r="433" spans="1:9" s="18" customFormat="1">
      <c r="A433" s="20">
        <v>5</v>
      </c>
      <c r="B433" s="25" t="s">
        <v>1001</v>
      </c>
      <c r="C433" s="30">
        <v>53.18</v>
      </c>
      <c r="D433" s="20" t="s">
        <v>1007</v>
      </c>
      <c r="E433" s="2" t="s">
        <v>1208</v>
      </c>
    </row>
    <row r="434" spans="1:9" s="18" customFormat="1">
      <c r="A434" s="20">
        <v>6</v>
      </c>
      <c r="B434" s="25" t="s">
        <v>994</v>
      </c>
      <c r="C434" s="30">
        <v>52.5</v>
      </c>
      <c r="D434" s="20" t="s">
        <v>1007</v>
      </c>
      <c r="E434" s="2" t="s">
        <v>1208</v>
      </c>
    </row>
    <row r="435" spans="1:9" s="18" customFormat="1">
      <c r="A435" s="20">
        <v>7</v>
      </c>
      <c r="B435" s="21" t="s">
        <v>597</v>
      </c>
      <c r="C435" s="30">
        <v>50.3</v>
      </c>
      <c r="D435" s="20" t="s">
        <v>1111</v>
      </c>
      <c r="E435" s="2" t="s">
        <v>1208</v>
      </c>
    </row>
    <row r="436" spans="1:9" s="18" customFormat="1">
      <c r="A436" s="20">
        <v>8</v>
      </c>
      <c r="B436" t="s">
        <v>578</v>
      </c>
      <c r="C436" s="22">
        <v>51.25</v>
      </c>
      <c r="D436" t="s">
        <v>580</v>
      </c>
      <c r="E436" s="2" t="s">
        <v>1208</v>
      </c>
    </row>
    <row r="437" spans="1:9">
      <c r="A437" s="20">
        <v>9</v>
      </c>
      <c r="B437" t="s">
        <v>11</v>
      </c>
      <c r="C437" s="22">
        <v>51.1</v>
      </c>
      <c r="D437" t="s">
        <v>580</v>
      </c>
      <c r="E437" s="2" t="s">
        <v>1208</v>
      </c>
    </row>
    <row r="438" spans="1:9">
      <c r="A438" s="20">
        <v>9</v>
      </c>
      <c r="B438" s="25" t="s">
        <v>998</v>
      </c>
      <c r="C438" s="30">
        <v>51.1</v>
      </c>
      <c r="D438" s="20" t="s">
        <v>1007</v>
      </c>
      <c r="E438" s="2" t="s">
        <v>1208</v>
      </c>
    </row>
    <row r="439" spans="1:9" s="18" customFormat="1">
      <c r="A439" s="20">
        <v>11</v>
      </c>
      <c r="B439" t="s">
        <v>614</v>
      </c>
      <c r="C439" s="19">
        <v>50.22</v>
      </c>
      <c r="D439" s="20" t="s">
        <v>1374</v>
      </c>
      <c r="E439" s="2" t="s">
        <v>1208</v>
      </c>
      <c r="H439" s="19"/>
      <c r="I439" s="19"/>
    </row>
    <row r="440" spans="1:9" s="18" customFormat="1">
      <c r="A440" s="20">
        <v>12</v>
      </c>
      <c r="B440" t="s">
        <v>169</v>
      </c>
      <c r="C440" s="22">
        <v>50.15</v>
      </c>
      <c r="D440" t="s">
        <v>580</v>
      </c>
      <c r="E440" s="2" t="s">
        <v>1233</v>
      </c>
    </row>
    <row r="441" spans="1:9">
      <c r="A441" s="20">
        <v>13</v>
      </c>
      <c r="B441" s="25" t="s">
        <v>286</v>
      </c>
      <c r="C441" s="30">
        <v>50.1</v>
      </c>
      <c r="D441" s="20" t="s">
        <v>1007</v>
      </c>
      <c r="E441" s="2" t="s">
        <v>1208</v>
      </c>
      <c r="F441" s="18"/>
    </row>
    <row r="442" spans="1:9" s="18" customFormat="1">
      <c r="A442" s="20">
        <v>14</v>
      </c>
      <c r="B442" s="25" t="s">
        <v>136</v>
      </c>
      <c r="C442" s="30">
        <v>48.1</v>
      </c>
      <c r="D442" s="20" t="s">
        <v>1007</v>
      </c>
      <c r="E442" s="2" t="s">
        <v>1208</v>
      </c>
    </row>
    <row r="443" spans="1:9" s="18" customFormat="1">
      <c r="A443" s="20">
        <v>15</v>
      </c>
      <c r="B443" t="s">
        <v>230</v>
      </c>
      <c r="C443" s="19">
        <v>47.25</v>
      </c>
      <c r="D443" s="18" t="s">
        <v>986</v>
      </c>
      <c r="E443" s="2" t="s">
        <v>1208</v>
      </c>
    </row>
    <row r="444" spans="1:9">
      <c r="A444" s="20">
        <v>16</v>
      </c>
      <c r="B444" s="25" t="s">
        <v>996</v>
      </c>
      <c r="C444" s="30">
        <v>45.2</v>
      </c>
      <c r="D444" s="20" t="s">
        <v>1007</v>
      </c>
      <c r="E444" s="2" t="s">
        <v>1208</v>
      </c>
    </row>
    <row r="445" spans="1:9" s="18" customFormat="1">
      <c r="A445" s="20">
        <v>16</v>
      </c>
      <c r="B445" s="25" t="s">
        <v>999</v>
      </c>
      <c r="C445" s="30">
        <v>45.2</v>
      </c>
      <c r="D445" s="20" t="s">
        <v>1007</v>
      </c>
      <c r="E445" s="2" t="s">
        <v>1208</v>
      </c>
    </row>
    <row r="446" spans="1:9">
      <c r="A446" s="20">
        <v>18</v>
      </c>
      <c r="B446" s="20" t="s">
        <v>448</v>
      </c>
      <c r="C446" s="19">
        <v>45.1</v>
      </c>
      <c r="D446" s="18" t="s">
        <v>759</v>
      </c>
      <c r="E446" s="2" t="s">
        <v>1208</v>
      </c>
      <c r="F446" s="18"/>
    </row>
    <row r="447" spans="1:9" s="18" customFormat="1">
      <c r="A447" s="20">
        <v>19</v>
      </c>
      <c r="B447" s="25" t="s">
        <v>995</v>
      </c>
      <c r="C447" s="30">
        <v>45</v>
      </c>
      <c r="D447" s="20" t="s">
        <v>1007</v>
      </c>
      <c r="E447" s="2" t="s">
        <v>1208</v>
      </c>
    </row>
    <row r="448" spans="1:9" s="18" customFormat="1">
      <c r="A448" s="20">
        <v>20</v>
      </c>
      <c r="B448" s="18" t="s">
        <v>286</v>
      </c>
      <c r="C448" s="19">
        <v>43.76</v>
      </c>
      <c r="D448" s="20" t="s">
        <v>1374</v>
      </c>
      <c r="E448" s="2" t="s">
        <v>1208</v>
      </c>
    </row>
    <row r="449" spans="1:9" s="18" customFormat="1">
      <c r="A449" s="20">
        <v>21</v>
      </c>
      <c r="B449" s="25" t="s">
        <v>997</v>
      </c>
      <c r="C449" s="30">
        <v>43.5</v>
      </c>
      <c r="D449" s="20" t="s">
        <v>1007</v>
      </c>
      <c r="E449" s="2" t="s">
        <v>1208</v>
      </c>
    </row>
    <row r="450" spans="1:9">
      <c r="A450" s="20">
        <v>22</v>
      </c>
      <c r="B450" t="s">
        <v>12</v>
      </c>
      <c r="C450" s="22">
        <v>42.8</v>
      </c>
      <c r="D450" t="s">
        <v>580</v>
      </c>
      <c r="E450" s="2" t="s">
        <v>1208</v>
      </c>
    </row>
    <row r="451" spans="1:9">
      <c r="A451" s="20">
        <v>23</v>
      </c>
      <c r="B451" s="20" t="s">
        <v>763</v>
      </c>
      <c r="C451" s="19">
        <v>42.55</v>
      </c>
      <c r="D451" s="18" t="s">
        <v>759</v>
      </c>
      <c r="E451" s="2" t="s">
        <v>1208</v>
      </c>
      <c r="F451" s="18"/>
      <c r="G451" s="21"/>
      <c r="H451" s="21"/>
      <c r="I451" s="41"/>
    </row>
    <row r="452" spans="1:9" s="18" customFormat="1">
      <c r="A452" s="20">
        <v>24</v>
      </c>
      <c r="B452" s="25" t="s">
        <v>1002</v>
      </c>
      <c r="C452" s="30">
        <v>42.5</v>
      </c>
      <c r="D452" s="20" t="s">
        <v>1007</v>
      </c>
      <c r="E452" s="2" t="s">
        <v>1208</v>
      </c>
    </row>
    <row r="453" spans="1:9" s="18" customFormat="1">
      <c r="A453" s="20">
        <v>25</v>
      </c>
      <c r="B453" s="25" t="s">
        <v>213</v>
      </c>
      <c r="C453" s="30">
        <v>41.15</v>
      </c>
      <c r="D453" s="20" t="s">
        <v>1007</v>
      </c>
      <c r="E453" s="2" t="s">
        <v>1233</v>
      </c>
    </row>
    <row r="454" spans="1:9">
      <c r="A454" s="20">
        <v>26</v>
      </c>
      <c r="B454" s="20" t="s">
        <v>10</v>
      </c>
      <c r="C454" s="19">
        <v>40.1</v>
      </c>
      <c r="D454" s="18" t="s">
        <v>759</v>
      </c>
      <c r="E454" s="2" t="s">
        <v>1208</v>
      </c>
      <c r="F454" s="18"/>
    </row>
    <row r="455" spans="1:9">
      <c r="A455" s="20">
        <v>26</v>
      </c>
      <c r="B455" s="20" t="s">
        <v>754</v>
      </c>
      <c r="C455" s="19">
        <v>40.1</v>
      </c>
      <c r="D455" s="18" t="s">
        <v>759</v>
      </c>
      <c r="E455" s="2" t="s">
        <v>1208</v>
      </c>
      <c r="F455" s="18"/>
    </row>
    <row r="456" spans="1:9">
      <c r="A456" s="20">
        <v>26</v>
      </c>
      <c r="B456" s="20" t="s">
        <v>755</v>
      </c>
      <c r="C456" s="19">
        <v>40.1</v>
      </c>
      <c r="D456" s="18" t="s">
        <v>759</v>
      </c>
      <c r="E456" s="2" t="s">
        <v>1208</v>
      </c>
      <c r="F456" s="18"/>
    </row>
    <row r="457" spans="1:9" s="18" customFormat="1">
      <c r="A457" s="20">
        <v>26</v>
      </c>
      <c r="B457" s="25" t="s">
        <v>1000</v>
      </c>
      <c r="C457" s="30">
        <v>40.1</v>
      </c>
      <c r="D457" s="20" t="s">
        <v>1007</v>
      </c>
      <c r="E457" s="2" t="s">
        <v>1208</v>
      </c>
    </row>
    <row r="458" spans="1:9">
      <c r="A458" s="20">
        <v>30</v>
      </c>
      <c r="B458" s="20" t="s">
        <v>327</v>
      </c>
      <c r="C458" s="19">
        <v>37.6</v>
      </c>
      <c r="D458" s="18" t="s">
        <v>759</v>
      </c>
      <c r="E458" s="2" t="s">
        <v>1208</v>
      </c>
      <c r="F458" s="18"/>
    </row>
    <row r="459" spans="1:9">
      <c r="A459" s="20">
        <v>31</v>
      </c>
      <c r="B459" t="s">
        <v>141</v>
      </c>
      <c r="C459" s="22">
        <v>35.85</v>
      </c>
      <c r="D459" t="s">
        <v>457</v>
      </c>
      <c r="E459" s="2" t="s">
        <v>1208</v>
      </c>
    </row>
    <row r="460" spans="1:9">
      <c r="A460" s="20">
        <v>32</v>
      </c>
      <c r="B460" t="s">
        <v>143</v>
      </c>
      <c r="C460" s="22">
        <v>34.85</v>
      </c>
      <c r="D460" t="s">
        <v>457</v>
      </c>
      <c r="E460" s="2" t="s">
        <v>1208</v>
      </c>
    </row>
    <row r="461" spans="1:9">
      <c r="A461" s="20">
        <v>32</v>
      </c>
      <c r="B461" t="s">
        <v>148</v>
      </c>
      <c r="C461" s="22">
        <v>34.85</v>
      </c>
      <c r="D461" t="s">
        <v>457</v>
      </c>
      <c r="E461" s="2" t="s">
        <v>1208</v>
      </c>
    </row>
    <row r="462" spans="1:9">
      <c r="A462" s="20">
        <v>34</v>
      </c>
      <c r="B462" t="s">
        <v>1</v>
      </c>
      <c r="C462" s="22">
        <v>34.200000000000003</v>
      </c>
      <c r="D462" t="s">
        <v>457</v>
      </c>
      <c r="E462" s="2" t="s">
        <v>1208</v>
      </c>
    </row>
    <row r="463" spans="1:9">
      <c r="A463" s="20">
        <v>35</v>
      </c>
      <c r="B463" t="s">
        <v>147</v>
      </c>
      <c r="C463" s="22">
        <v>26.25</v>
      </c>
      <c r="D463" t="s">
        <v>457</v>
      </c>
      <c r="E463" s="2" t="s">
        <v>1208</v>
      </c>
    </row>
    <row r="464" spans="1:9" s="18" customFormat="1">
      <c r="A464" s="20">
        <v>36</v>
      </c>
      <c r="B464" s="25" t="s">
        <v>822</v>
      </c>
      <c r="C464" s="30">
        <v>25.15</v>
      </c>
      <c r="D464" s="20" t="s">
        <v>1007</v>
      </c>
      <c r="E464" s="2" t="s">
        <v>1208</v>
      </c>
    </row>
    <row r="465" spans="1:10">
      <c r="A465" s="20">
        <v>37</v>
      </c>
      <c r="B465" s="20" t="s">
        <v>764</v>
      </c>
      <c r="C465" s="19">
        <v>13.68</v>
      </c>
      <c r="D465" s="18" t="s">
        <v>759</v>
      </c>
      <c r="E465" s="2" t="s">
        <v>1208</v>
      </c>
      <c r="F465" s="18"/>
    </row>
    <row r="466" spans="1:10">
      <c r="A466" s="20">
        <v>37</v>
      </c>
      <c r="B466" s="20" t="s">
        <v>767</v>
      </c>
      <c r="C466" s="19">
        <v>13.68</v>
      </c>
      <c r="D466" s="18" t="s">
        <v>759</v>
      </c>
      <c r="E466" s="2" t="s">
        <v>1208</v>
      </c>
      <c r="F466" s="18"/>
    </row>
    <row r="467" spans="1:10">
      <c r="A467" s="1"/>
      <c r="B467" t="s">
        <v>475</v>
      </c>
      <c r="C467" s="22"/>
      <c r="E467" s="2"/>
    </row>
    <row r="468" spans="1:10">
      <c r="A468" s="1" t="s">
        <v>27</v>
      </c>
      <c r="C468" s="22"/>
      <c r="D468" s="1" t="s">
        <v>150</v>
      </c>
      <c r="E468" s="2">
        <f>SUM(C469:C487)/19</f>
        <v>41.578421052631583</v>
      </c>
      <c r="F468" t="s">
        <v>151</v>
      </c>
    </row>
    <row r="469" spans="1:10" s="18" customFormat="1">
      <c r="A469" s="20">
        <v>1</v>
      </c>
      <c r="B469" s="25" t="s">
        <v>20</v>
      </c>
      <c r="C469" s="30">
        <v>62.1</v>
      </c>
      <c r="D469" s="20" t="s">
        <v>1030</v>
      </c>
      <c r="E469" s="2" t="s">
        <v>1233</v>
      </c>
      <c r="J469" s="25"/>
    </row>
    <row r="470" spans="1:10">
      <c r="A470" s="1">
        <v>2</v>
      </c>
      <c r="B470" s="25" t="s">
        <v>1005</v>
      </c>
      <c r="C470" s="30">
        <v>57.1</v>
      </c>
      <c r="D470" s="20" t="s">
        <v>1007</v>
      </c>
      <c r="E470" s="2" t="s">
        <v>1208</v>
      </c>
    </row>
    <row r="471" spans="1:10" s="18" customFormat="1">
      <c r="A471" s="20">
        <v>3</v>
      </c>
      <c r="B471" s="18" t="s">
        <v>1529</v>
      </c>
      <c r="C471" s="19">
        <v>56.95</v>
      </c>
      <c r="D471" s="18" t="s">
        <v>1523</v>
      </c>
      <c r="E471" s="18" t="s">
        <v>1238</v>
      </c>
    </row>
    <row r="472" spans="1:10" s="18" customFormat="1">
      <c r="A472" s="20">
        <v>3</v>
      </c>
      <c r="B472" s="18" t="s">
        <v>1530</v>
      </c>
      <c r="C472" s="19">
        <v>56.95</v>
      </c>
      <c r="D472" s="18" t="s">
        <v>1523</v>
      </c>
      <c r="E472" s="18" t="s">
        <v>1238</v>
      </c>
    </row>
    <row r="473" spans="1:10" s="18" customFormat="1">
      <c r="A473" s="20">
        <v>5</v>
      </c>
      <c r="B473" s="25" t="s">
        <v>1004</v>
      </c>
      <c r="C473" s="30">
        <v>54</v>
      </c>
      <c r="D473" s="20" t="s">
        <v>1007</v>
      </c>
      <c r="E473" s="2" t="s">
        <v>1208</v>
      </c>
    </row>
    <row r="474" spans="1:10" s="18" customFormat="1">
      <c r="A474" s="20">
        <v>6</v>
      </c>
      <c r="B474" s="25" t="s">
        <v>1006</v>
      </c>
      <c r="C474" s="30">
        <v>51.1</v>
      </c>
      <c r="D474" s="20" t="s">
        <v>1007</v>
      </c>
      <c r="E474" s="2" t="s">
        <v>1208</v>
      </c>
      <c r="J474" s="25"/>
    </row>
    <row r="475" spans="1:10">
      <c r="A475" s="20">
        <v>7</v>
      </c>
      <c r="B475" t="s">
        <v>192</v>
      </c>
      <c r="C475" s="22">
        <v>42.8</v>
      </c>
      <c r="D475" t="s">
        <v>580</v>
      </c>
      <c r="E475" s="2" t="s">
        <v>1233</v>
      </c>
    </row>
    <row r="476" spans="1:10" s="18" customFormat="1">
      <c r="A476" s="20">
        <v>8</v>
      </c>
      <c r="B476" s="18" t="s">
        <v>1018</v>
      </c>
      <c r="C476" s="22">
        <v>40.25</v>
      </c>
      <c r="D476" s="20" t="s">
        <v>1030</v>
      </c>
      <c r="E476" s="2" t="s">
        <v>1208</v>
      </c>
    </row>
    <row r="477" spans="1:10">
      <c r="A477" s="20">
        <v>9</v>
      </c>
      <c r="B477" s="20" t="s">
        <v>21</v>
      </c>
      <c r="C477" s="19">
        <v>40.1</v>
      </c>
      <c r="D477" s="18" t="s">
        <v>759</v>
      </c>
      <c r="E477" s="2" t="s">
        <v>1208</v>
      </c>
      <c r="F477" s="18"/>
    </row>
    <row r="478" spans="1:10">
      <c r="A478" s="20">
        <v>9</v>
      </c>
      <c r="B478" s="20" t="s">
        <v>269</v>
      </c>
      <c r="C478" s="19">
        <v>40.1</v>
      </c>
      <c r="D478" s="18" t="s">
        <v>759</v>
      </c>
      <c r="E478" s="2" t="s">
        <v>1208</v>
      </c>
      <c r="F478" s="18"/>
    </row>
    <row r="479" spans="1:10">
      <c r="A479" s="20">
        <v>9</v>
      </c>
      <c r="B479" s="20" t="s">
        <v>760</v>
      </c>
      <c r="C479" s="19">
        <v>40.1</v>
      </c>
      <c r="D479" s="18" t="s">
        <v>759</v>
      </c>
      <c r="E479" s="2" t="s">
        <v>1208</v>
      </c>
      <c r="F479" s="18"/>
    </row>
    <row r="480" spans="1:10">
      <c r="A480" s="20">
        <v>9</v>
      </c>
      <c r="B480" s="20" t="s">
        <v>761</v>
      </c>
      <c r="C480" s="19">
        <v>40.1</v>
      </c>
      <c r="D480" s="18" t="s">
        <v>759</v>
      </c>
      <c r="E480" s="2" t="s">
        <v>1208</v>
      </c>
      <c r="F480" s="18"/>
    </row>
    <row r="481" spans="1:12" s="18" customFormat="1">
      <c r="A481" s="20">
        <v>13</v>
      </c>
      <c r="B481" s="18" t="s">
        <v>1373</v>
      </c>
      <c r="C481" s="19">
        <v>38.96</v>
      </c>
      <c r="D481" s="20" t="s">
        <v>1374</v>
      </c>
      <c r="E481" s="2" t="s">
        <v>1208</v>
      </c>
    </row>
    <row r="482" spans="1:12">
      <c r="A482" s="20">
        <v>14</v>
      </c>
      <c r="B482" t="s">
        <v>245</v>
      </c>
      <c r="C482" s="22">
        <v>37.450000000000003</v>
      </c>
      <c r="D482" t="s">
        <v>580</v>
      </c>
      <c r="E482" s="2" t="s">
        <v>1208</v>
      </c>
    </row>
    <row r="483" spans="1:12">
      <c r="A483" s="20">
        <v>15</v>
      </c>
      <c r="B483" t="s">
        <v>193</v>
      </c>
      <c r="C483" s="22">
        <v>37.1</v>
      </c>
      <c r="D483" t="s">
        <v>195</v>
      </c>
      <c r="E483" s="2" t="s">
        <v>1208</v>
      </c>
      <c r="F483" s="18"/>
    </row>
    <row r="484" spans="1:12">
      <c r="A484" s="20">
        <v>16</v>
      </c>
      <c r="B484" s="18" t="s">
        <v>35</v>
      </c>
      <c r="C484" s="22">
        <v>37.049999999999997</v>
      </c>
      <c r="D484" s="18" t="s">
        <v>623</v>
      </c>
      <c r="E484" s="2" t="s">
        <v>1208</v>
      </c>
      <c r="F484" s="18"/>
    </row>
    <row r="485" spans="1:12" s="18" customFormat="1">
      <c r="A485" s="20">
        <v>17</v>
      </c>
      <c r="B485" s="25" t="s">
        <v>1003</v>
      </c>
      <c r="C485" s="30">
        <v>32.5</v>
      </c>
      <c r="D485" s="20" t="s">
        <v>1007</v>
      </c>
      <c r="E485" s="2" t="s">
        <v>1208</v>
      </c>
    </row>
    <row r="486" spans="1:12">
      <c r="A486" s="20">
        <v>18</v>
      </c>
      <c r="B486" s="20" t="s">
        <v>768</v>
      </c>
      <c r="C486" s="19">
        <v>13.68</v>
      </c>
      <c r="D486" s="18" t="s">
        <v>759</v>
      </c>
      <c r="E486" s="2" t="s">
        <v>1208</v>
      </c>
    </row>
    <row r="487" spans="1:12">
      <c r="A487" s="20">
        <v>19</v>
      </c>
      <c r="B487" t="s">
        <v>579</v>
      </c>
      <c r="C487" s="22">
        <v>11.6</v>
      </c>
      <c r="D487" t="s">
        <v>580</v>
      </c>
      <c r="E487" s="2" t="s">
        <v>1233</v>
      </c>
    </row>
    <row r="488" spans="1:12">
      <c r="A488" s="1"/>
      <c r="B488" t="s">
        <v>475</v>
      </c>
      <c r="C488" s="22"/>
      <c r="E488" s="2"/>
    </row>
    <row r="489" spans="1:12">
      <c r="A489" s="1"/>
      <c r="C489" s="22"/>
      <c r="E489" s="2"/>
    </row>
    <row r="490" spans="1:12">
      <c r="A490" s="1" t="s">
        <v>52</v>
      </c>
      <c r="C490" s="22"/>
    </row>
    <row r="491" spans="1:12">
      <c r="A491" s="1" t="s">
        <v>0</v>
      </c>
      <c r="C491" s="22" t="s">
        <v>481</v>
      </c>
      <c r="D491" s="20" t="s">
        <v>184</v>
      </c>
      <c r="E491" s="2">
        <f>SUM(C492:C500)/9</f>
        <v>19.888888888888889</v>
      </c>
      <c r="F491" s="18" t="s">
        <v>721</v>
      </c>
    </row>
    <row r="492" spans="1:12">
      <c r="A492" s="1">
        <v>1</v>
      </c>
      <c r="B492" s="25" t="s">
        <v>347</v>
      </c>
      <c r="C492" s="19">
        <v>36</v>
      </c>
      <c r="D492" s="18" t="s">
        <v>1523</v>
      </c>
      <c r="E492" s="18" t="s">
        <v>1208</v>
      </c>
      <c r="L492" s="25"/>
    </row>
    <row r="493" spans="1:12" s="18" customFormat="1">
      <c r="A493" s="20">
        <v>2</v>
      </c>
      <c r="B493" s="18" t="s">
        <v>420</v>
      </c>
      <c r="C493" s="19">
        <v>32</v>
      </c>
      <c r="D493" s="18" t="s">
        <v>1523</v>
      </c>
      <c r="E493" s="18" t="s">
        <v>1208</v>
      </c>
      <c r="L493" s="25"/>
    </row>
    <row r="494" spans="1:12" s="18" customFormat="1">
      <c r="A494" s="20">
        <v>3</v>
      </c>
      <c r="B494" s="25" t="s">
        <v>4</v>
      </c>
      <c r="C494" s="30">
        <v>24</v>
      </c>
      <c r="D494" s="18" t="s">
        <v>1009</v>
      </c>
      <c r="E494" s="2" t="s">
        <v>1233</v>
      </c>
      <c r="L494" s="25"/>
    </row>
    <row r="495" spans="1:12" s="18" customFormat="1">
      <c r="A495" s="20">
        <v>4</v>
      </c>
      <c r="B495" s="25" t="s">
        <v>998</v>
      </c>
      <c r="C495" s="30">
        <v>22</v>
      </c>
      <c r="D495" s="18" t="s">
        <v>1009</v>
      </c>
      <c r="E495" s="2" t="s">
        <v>1208</v>
      </c>
      <c r="L495" s="25"/>
    </row>
    <row r="496" spans="1:12" s="18" customFormat="1">
      <c r="A496" s="20">
        <v>5</v>
      </c>
      <c r="B496" s="25" t="s">
        <v>33</v>
      </c>
      <c r="C496" s="30">
        <v>20</v>
      </c>
      <c r="D496" s="18" t="s">
        <v>1009</v>
      </c>
      <c r="E496" s="2" t="s">
        <v>1208</v>
      </c>
      <c r="L496" s="25"/>
    </row>
    <row r="497" spans="1:12" s="18" customFormat="1">
      <c r="A497" s="20">
        <v>6</v>
      </c>
      <c r="B497" s="25" t="s">
        <v>1001</v>
      </c>
      <c r="C497" s="30">
        <v>18</v>
      </c>
      <c r="D497" s="18" t="s">
        <v>1009</v>
      </c>
      <c r="E497" s="2" t="s">
        <v>1208</v>
      </c>
      <c r="G497" s="19"/>
      <c r="L497" s="25"/>
    </row>
    <row r="498" spans="1:12">
      <c r="A498" s="20">
        <v>7</v>
      </c>
      <c r="B498" t="s">
        <v>145</v>
      </c>
      <c r="C498" s="22">
        <v>11</v>
      </c>
      <c r="D498" t="s">
        <v>580</v>
      </c>
      <c r="E498" s="2" t="s">
        <v>1208</v>
      </c>
      <c r="L498" s="25"/>
    </row>
    <row r="499" spans="1:12" s="18" customFormat="1">
      <c r="A499" s="20">
        <v>8</v>
      </c>
      <c r="B499" s="18" t="s">
        <v>286</v>
      </c>
      <c r="C499" s="19">
        <v>10</v>
      </c>
      <c r="D499" s="18" t="s">
        <v>1523</v>
      </c>
      <c r="E499" s="2" t="s">
        <v>1208</v>
      </c>
      <c r="L499" s="25"/>
    </row>
    <row r="500" spans="1:12">
      <c r="A500" s="20">
        <v>9</v>
      </c>
      <c r="B500" t="s">
        <v>161</v>
      </c>
      <c r="C500" s="22">
        <v>6</v>
      </c>
      <c r="D500" t="s">
        <v>623</v>
      </c>
      <c r="E500" s="2" t="s">
        <v>1208</v>
      </c>
      <c r="L500" s="25"/>
    </row>
    <row r="501" spans="1:12">
      <c r="A501" s="1"/>
      <c r="B501" t="s">
        <v>475</v>
      </c>
      <c r="C501" s="22"/>
      <c r="E501" s="2"/>
      <c r="L501" s="25"/>
    </row>
    <row r="502" spans="1:12">
      <c r="A502" s="1" t="s">
        <v>27</v>
      </c>
      <c r="C502" s="22" t="s">
        <v>481</v>
      </c>
      <c r="D502" s="20" t="s">
        <v>184</v>
      </c>
      <c r="E502" s="2">
        <f>SUM(C503:C504)/2</f>
        <v>12.5</v>
      </c>
      <c r="F502" s="18" t="s">
        <v>721</v>
      </c>
    </row>
    <row r="503" spans="1:12">
      <c r="A503" s="1">
        <v>1</v>
      </c>
      <c r="B503" t="s">
        <v>192</v>
      </c>
      <c r="C503" s="22">
        <v>13</v>
      </c>
      <c r="D503" t="s">
        <v>580</v>
      </c>
      <c r="E503" s="2" t="s">
        <v>1233</v>
      </c>
    </row>
    <row r="504" spans="1:12">
      <c r="A504" s="1">
        <v>2</v>
      </c>
      <c r="B504" t="s">
        <v>167</v>
      </c>
      <c r="C504" s="22">
        <v>12</v>
      </c>
      <c r="D504" t="s">
        <v>580</v>
      </c>
      <c r="E504" s="2" t="s">
        <v>1233</v>
      </c>
    </row>
    <row r="505" spans="1:12">
      <c r="A505" s="20"/>
      <c r="B505" s="18"/>
      <c r="C505" s="22" t="s">
        <v>634</v>
      </c>
      <c r="D505" s="18"/>
      <c r="E505" s="2"/>
      <c r="F505" s="18"/>
      <c r="H505" s="21"/>
      <c r="I505" s="41"/>
    </row>
    <row r="506" spans="1:12">
      <c r="A506" s="20">
        <v>3</v>
      </c>
      <c r="B506" s="18" t="s">
        <v>35</v>
      </c>
      <c r="C506" s="22">
        <v>6</v>
      </c>
      <c r="D506" s="18" t="s">
        <v>623</v>
      </c>
      <c r="E506" s="2" t="s">
        <v>1208</v>
      </c>
      <c r="F506" s="18"/>
    </row>
    <row r="507" spans="1:12" s="18" customFormat="1">
      <c r="A507" s="20"/>
      <c r="C507" s="22" t="s">
        <v>385</v>
      </c>
      <c r="E507" s="2"/>
    </row>
    <row r="508" spans="1:12" s="18" customFormat="1">
      <c r="A508" s="20">
        <v>4</v>
      </c>
      <c r="B508" s="21" t="s">
        <v>1018</v>
      </c>
      <c r="C508" s="22">
        <v>15</v>
      </c>
      <c r="D508" s="18" t="s">
        <v>1617</v>
      </c>
      <c r="E508" s="2"/>
    </row>
    <row r="509" spans="1:12">
      <c r="A509" s="1"/>
      <c r="C509" s="22" t="s">
        <v>311</v>
      </c>
      <c r="E509" s="2"/>
    </row>
    <row r="510" spans="1:12">
      <c r="A510" s="20">
        <v>5</v>
      </c>
      <c r="B510" s="18" t="s">
        <v>193</v>
      </c>
      <c r="C510" s="22">
        <v>24</v>
      </c>
      <c r="D510" s="18" t="s">
        <v>891</v>
      </c>
      <c r="E510" s="2" t="s">
        <v>1208</v>
      </c>
      <c r="F510" s="18"/>
    </row>
    <row r="511" spans="1:12" s="18" customFormat="1">
      <c r="A511" s="20">
        <v>6</v>
      </c>
      <c r="B511" s="18" t="s">
        <v>1179</v>
      </c>
      <c r="C511" s="22">
        <v>16</v>
      </c>
      <c r="D511" s="20" t="s">
        <v>1191</v>
      </c>
      <c r="E511" s="2" t="s">
        <v>1233</v>
      </c>
    </row>
    <row r="512" spans="1:12">
      <c r="A512" s="20"/>
      <c r="B512" s="18"/>
      <c r="C512" s="22" t="s">
        <v>298</v>
      </c>
      <c r="D512" s="18"/>
      <c r="E512" s="2"/>
      <c r="F512" s="18"/>
    </row>
    <row r="513" spans="1:6">
      <c r="A513" s="1">
        <v>7</v>
      </c>
      <c r="B513" t="s">
        <v>579</v>
      </c>
      <c r="C513" s="22">
        <v>14</v>
      </c>
      <c r="D513" t="s">
        <v>580</v>
      </c>
      <c r="E513" s="2" t="s">
        <v>1233</v>
      </c>
    </row>
    <row r="514" spans="1:6">
      <c r="A514" s="1"/>
      <c r="B514" t="s">
        <v>475</v>
      </c>
      <c r="C514" s="22"/>
      <c r="E514" s="2"/>
    </row>
    <row r="515" spans="1:6">
      <c r="A515" s="1"/>
      <c r="C515" s="22"/>
      <c r="E515" s="2"/>
    </row>
    <row r="516" spans="1:6">
      <c r="A516" s="1" t="s">
        <v>370</v>
      </c>
      <c r="C516" s="22" t="s">
        <v>543</v>
      </c>
      <c r="E516" s="2"/>
    </row>
    <row r="517" spans="1:6">
      <c r="A517" s="1" t="s">
        <v>0</v>
      </c>
      <c r="C517" s="22"/>
      <c r="D517" s="1" t="s">
        <v>150</v>
      </c>
      <c r="E517" s="2">
        <f>SUM(C518:C521)/4</f>
        <v>92.330000000000013</v>
      </c>
      <c r="F517" t="s">
        <v>151</v>
      </c>
    </row>
    <row r="518" spans="1:6">
      <c r="A518" s="1">
        <v>1</v>
      </c>
      <c r="B518" t="s">
        <v>145</v>
      </c>
      <c r="C518" s="22">
        <v>105.05</v>
      </c>
      <c r="D518" t="s">
        <v>580</v>
      </c>
      <c r="E518" s="2"/>
    </row>
    <row r="519" spans="1:6">
      <c r="A519" s="1">
        <v>2</v>
      </c>
      <c r="B519" t="s">
        <v>1</v>
      </c>
      <c r="C519" s="22">
        <v>100.05</v>
      </c>
      <c r="D519" t="s">
        <v>580</v>
      </c>
      <c r="E519" s="2"/>
    </row>
    <row r="520" spans="1:6">
      <c r="A520" s="1">
        <v>3</v>
      </c>
      <c r="B520" t="s">
        <v>347</v>
      </c>
      <c r="C520" s="22">
        <v>95.62</v>
      </c>
      <c r="D520" t="s">
        <v>580</v>
      </c>
      <c r="E520" s="2"/>
    </row>
    <row r="521" spans="1:6">
      <c r="A521" s="1">
        <v>4</v>
      </c>
      <c r="B521" t="s">
        <v>12</v>
      </c>
      <c r="C521" s="22">
        <v>68.599999999999994</v>
      </c>
      <c r="D521" t="s">
        <v>580</v>
      </c>
      <c r="E521" s="2"/>
    </row>
    <row r="522" spans="1:6">
      <c r="A522" s="1" t="s">
        <v>27</v>
      </c>
      <c r="C522" s="22"/>
      <c r="E522" s="2"/>
    </row>
    <row r="523" spans="1:6">
      <c r="A523" s="1">
        <v>1</v>
      </c>
      <c r="B523" t="s">
        <v>20</v>
      </c>
      <c r="C523" s="22">
        <v>83.3</v>
      </c>
      <c r="D523" t="s">
        <v>580</v>
      </c>
      <c r="E523" s="2"/>
    </row>
    <row r="524" spans="1:6">
      <c r="A524" s="1"/>
      <c r="B524" t="s">
        <v>475</v>
      </c>
      <c r="C524" s="22"/>
      <c r="E524" s="2"/>
    </row>
    <row r="525" spans="1:6">
      <c r="A525" s="1" t="s">
        <v>371</v>
      </c>
      <c r="C525" s="22"/>
      <c r="E525" s="2"/>
    </row>
    <row r="526" spans="1:6">
      <c r="A526" s="1" t="s">
        <v>0</v>
      </c>
      <c r="C526" s="22"/>
      <c r="E526" s="2"/>
    </row>
    <row r="527" spans="1:6">
      <c r="A527" s="20"/>
      <c r="B527" s="18" t="s">
        <v>475</v>
      </c>
      <c r="C527" s="22"/>
      <c r="D527" s="18"/>
      <c r="E527" s="2"/>
      <c r="F527" s="18"/>
    </row>
    <row r="528" spans="1:6">
      <c r="A528" s="1" t="s">
        <v>27</v>
      </c>
      <c r="C528" s="22"/>
    </row>
    <row r="529" spans="1:6">
      <c r="A529" s="1"/>
      <c r="B529" s="18" t="s">
        <v>475</v>
      </c>
    </row>
    <row r="530" spans="1:6">
      <c r="A530" s="20"/>
      <c r="B530" s="18"/>
      <c r="C530" s="22"/>
      <c r="D530" s="18"/>
      <c r="E530" s="2"/>
      <c r="F530" s="18"/>
    </row>
    <row r="531" spans="1:6">
      <c r="A531" s="20" t="s">
        <v>925</v>
      </c>
      <c r="B531" s="18"/>
      <c r="C531" s="22" t="s">
        <v>543</v>
      </c>
      <c r="D531" s="18"/>
      <c r="E531" s="2"/>
      <c r="F531" s="18"/>
    </row>
    <row r="532" spans="1:6">
      <c r="A532" s="20" t="s">
        <v>0</v>
      </c>
      <c r="B532" s="18"/>
      <c r="C532" s="22"/>
      <c r="D532" s="20" t="s">
        <v>150</v>
      </c>
      <c r="E532" s="2">
        <f>SUM(C533:C550)/18</f>
        <v>17.766111111111112</v>
      </c>
      <c r="F532" s="18" t="s">
        <v>151</v>
      </c>
    </row>
    <row r="533" spans="1:6">
      <c r="A533" s="20">
        <v>1</v>
      </c>
      <c r="B533" s="18" t="s">
        <v>4</v>
      </c>
      <c r="C533" s="19">
        <v>31.05</v>
      </c>
      <c r="D533" s="20" t="s">
        <v>1030</v>
      </c>
      <c r="E533" s="2" t="s">
        <v>1233</v>
      </c>
      <c r="F533" s="18"/>
    </row>
    <row r="534" spans="1:6" s="18" customFormat="1">
      <c r="A534" s="20">
        <v>2</v>
      </c>
      <c r="B534" s="18" t="s">
        <v>1477</v>
      </c>
      <c r="C534" s="19">
        <v>27.55</v>
      </c>
      <c r="D534" s="18" t="s">
        <v>1523</v>
      </c>
      <c r="E534" s="18" t="s">
        <v>1238</v>
      </c>
    </row>
    <row r="535" spans="1:6" s="18" customFormat="1">
      <c r="A535" s="20">
        <v>3</v>
      </c>
      <c r="B535" s="18" t="s">
        <v>1531</v>
      </c>
      <c r="C535" s="19">
        <v>26.75</v>
      </c>
      <c r="D535" s="18" t="s">
        <v>1523</v>
      </c>
      <c r="E535" s="18" t="s">
        <v>1238</v>
      </c>
    </row>
    <row r="536" spans="1:6" s="18" customFormat="1">
      <c r="A536" s="20">
        <v>4</v>
      </c>
      <c r="B536" s="18" t="s">
        <v>1532</v>
      </c>
      <c r="C536" s="19">
        <v>25.55</v>
      </c>
      <c r="D536" s="18" t="s">
        <v>1523</v>
      </c>
      <c r="E536" s="18" t="s">
        <v>1238</v>
      </c>
    </row>
    <row r="537" spans="1:6" s="18" customFormat="1">
      <c r="A537" s="20">
        <v>5</v>
      </c>
      <c r="B537" s="18" t="s">
        <v>998</v>
      </c>
      <c r="C537" s="19">
        <v>23.45</v>
      </c>
      <c r="D537" s="20" t="s">
        <v>1030</v>
      </c>
      <c r="E537" s="2" t="s">
        <v>1208</v>
      </c>
    </row>
    <row r="538" spans="1:6">
      <c r="A538" s="20">
        <v>6</v>
      </c>
      <c r="B538" s="18" t="s">
        <v>918</v>
      </c>
      <c r="C538" s="19">
        <v>20.05</v>
      </c>
      <c r="D538" s="18" t="s">
        <v>941</v>
      </c>
      <c r="E538" s="2" t="s">
        <v>1221</v>
      </c>
      <c r="F538" s="18"/>
    </row>
    <row r="539" spans="1:6" s="18" customFormat="1">
      <c r="A539" s="20">
        <v>7</v>
      </c>
      <c r="B539" s="18" t="s">
        <v>920</v>
      </c>
      <c r="C539" s="19">
        <v>18.2</v>
      </c>
      <c r="D539" s="20" t="s">
        <v>1030</v>
      </c>
      <c r="E539" s="2" t="s">
        <v>1208</v>
      </c>
    </row>
    <row r="540" spans="1:6" s="18" customFormat="1">
      <c r="A540" s="20">
        <v>8</v>
      </c>
      <c r="B540" s="18" t="s">
        <v>230</v>
      </c>
      <c r="C540" s="19">
        <v>17.05</v>
      </c>
      <c r="D540" s="20" t="s">
        <v>1030</v>
      </c>
      <c r="E540" s="2" t="s">
        <v>1233</v>
      </c>
    </row>
    <row r="541" spans="1:6">
      <c r="A541" s="20">
        <v>9</v>
      </c>
      <c r="B541" s="18" t="s">
        <v>33</v>
      </c>
      <c r="C541" s="19">
        <v>16.600000000000001</v>
      </c>
      <c r="D541" s="20" t="s">
        <v>942</v>
      </c>
      <c r="E541" s="2" t="s">
        <v>1208</v>
      </c>
      <c r="F541" s="18"/>
    </row>
    <row r="542" spans="1:6">
      <c r="A542" s="20">
        <v>10</v>
      </c>
      <c r="B542" s="18" t="s">
        <v>940</v>
      </c>
      <c r="C542" s="19">
        <v>16.100000000000001</v>
      </c>
      <c r="D542" s="20" t="s">
        <v>942</v>
      </c>
      <c r="E542" s="2" t="s">
        <v>1208</v>
      </c>
      <c r="F542" s="18"/>
    </row>
    <row r="543" spans="1:6">
      <c r="A543" s="20">
        <v>11</v>
      </c>
      <c r="B543" s="18" t="s">
        <v>919</v>
      </c>
      <c r="C543" s="19">
        <v>15.85</v>
      </c>
      <c r="D543" s="18" t="s">
        <v>941</v>
      </c>
      <c r="E543" s="2" t="s">
        <v>1208</v>
      </c>
      <c r="F543" s="18"/>
    </row>
    <row r="544" spans="1:6">
      <c r="A544" s="20">
        <v>12</v>
      </c>
      <c r="B544" s="18" t="s">
        <v>921</v>
      </c>
      <c r="C544" s="19">
        <v>15.85</v>
      </c>
      <c r="D544" s="18" t="s">
        <v>941</v>
      </c>
      <c r="E544" s="2" t="s">
        <v>1206</v>
      </c>
      <c r="F544" s="18"/>
    </row>
    <row r="545" spans="1:6">
      <c r="A545" s="20">
        <v>13</v>
      </c>
      <c r="B545" s="18" t="s">
        <v>340</v>
      </c>
      <c r="C545" s="19">
        <v>13.6</v>
      </c>
      <c r="D545" s="20" t="s">
        <v>942</v>
      </c>
      <c r="E545" s="2" t="s">
        <v>1208</v>
      </c>
      <c r="F545" s="18"/>
    </row>
    <row r="546" spans="1:6">
      <c r="A546" s="20">
        <v>13</v>
      </c>
      <c r="B546" s="18" t="s">
        <v>936</v>
      </c>
      <c r="C546" s="19">
        <v>13.6</v>
      </c>
      <c r="D546" s="20" t="s">
        <v>942</v>
      </c>
      <c r="E546" s="2" t="s">
        <v>1208</v>
      </c>
      <c r="F546" s="18"/>
    </row>
    <row r="547" spans="1:6">
      <c r="A547" s="20">
        <v>15</v>
      </c>
      <c r="B547" s="18" t="s">
        <v>922</v>
      </c>
      <c r="C547" s="19">
        <v>13.25</v>
      </c>
      <c r="D547" s="18" t="s">
        <v>941</v>
      </c>
      <c r="E547" s="2" t="s">
        <v>1238</v>
      </c>
      <c r="F547" s="18"/>
    </row>
    <row r="548" spans="1:6">
      <c r="A548" s="20">
        <v>16</v>
      </c>
      <c r="B548" t="s">
        <v>923</v>
      </c>
      <c r="C548" s="19">
        <v>10.85</v>
      </c>
      <c r="D548" s="18" t="s">
        <v>941</v>
      </c>
      <c r="E548" s="2" t="s">
        <v>1206</v>
      </c>
      <c r="F548" s="18"/>
    </row>
    <row r="549" spans="1:6">
      <c r="A549" s="20">
        <v>17</v>
      </c>
      <c r="B549" s="18" t="s">
        <v>927</v>
      </c>
      <c r="C549" s="19">
        <v>7.44</v>
      </c>
      <c r="D549" s="20" t="s">
        <v>942</v>
      </c>
      <c r="E549" s="2" t="s">
        <v>1208</v>
      </c>
      <c r="F549" s="18"/>
    </row>
    <row r="550" spans="1:6">
      <c r="A550" s="20">
        <v>18</v>
      </c>
      <c r="B550" t="s">
        <v>924</v>
      </c>
      <c r="C550" s="19">
        <v>7</v>
      </c>
      <c r="D550" s="18" t="s">
        <v>941</v>
      </c>
      <c r="E550" s="2" t="s">
        <v>1238</v>
      </c>
      <c r="F550" s="18"/>
    </row>
    <row r="551" spans="1:6">
      <c r="A551" s="20"/>
      <c r="B551" s="18" t="s">
        <v>475</v>
      </c>
      <c r="C551" s="22"/>
      <c r="D551" s="18"/>
      <c r="E551" s="2"/>
      <c r="F551" s="18"/>
    </row>
    <row r="552" spans="1:6">
      <c r="A552" s="20" t="s">
        <v>27</v>
      </c>
      <c r="B552" s="18"/>
      <c r="C552" s="22"/>
      <c r="D552" s="20" t="s">
        <v>150</v>
      </c>
      <c r="E552" s="2">
        <f>SUM(C553:C557)/5</f>
        <v>10.327999999999999</v>
      </c>
      <c r="F552" s="18" t="s">
        <v>151</v>
      </c>
    </row>
    <row r="553" spans="1:6">
      <c r="A553" s="20">
        <v>1</v>
      </c>
      <c r="B553" s="18" t="s">
        <v>20</v>
      </c>
      <c r="C553" s="19">
        <v>16.2</v>
      </c>
      <c r="D553" s="20" t="s">
        <v>1030</v>
      </c>
      <c r="E553" s="2"/>
      <c r="F553" s="18"/>
    </row>
    <row r="554" spans="1:6">
      <c r="A554" s="20">
        <v>2</v>
      </c>
      <c r="B554" s="18" t="s">
        <v>915</v>
      </c>
      <c r="C554" s="19">
        <v>12</v>
      </c>
      <c r="D554" s="18" t="s">
        <v>941</v>
      </c>
      <c r="E554" s="2"/>
      <c r="F554" s="18"/>
    </row>
    <row r="555" spans="1:6">
      <c r="A555" s="20">
        <v>3</v>
      </c>
      <c r="B555" s="18" t="s">
        <v>23</v>
      </c>
      <c r="C555" s="19">
        <v>9.44</v>
      </c>
      <c r="D555" s="20" t="s">
        <v>942</v>
      </c>
      <c r="E555" s="2"/>
      <c r="F555" s="18"/>
    </row>
    <row r="556" spans="1:6">
      <c r="A556" s="20">
        <v>4</v>
      </c>
      <c r="B556" s="18" t="s">
        <v>916</v>
      </c>
      <c r="C556" s="19">
        <v>7</v>
      </c>
      <c r="D556" s="18" t="s">
        <v>941</v>
      </c>
      <c r="E556" s="2"/>
      <c r="F556" s="18"/>
    </row>
    <row r="557" spans="1:6">
      <c r="A557" s="20">
        <v>4</v>
      </c>
      <c r="B557" s="18" t="s">
        <v>917</v>
      </c>
      <c r="C557" s="19">
        <v>7</v>
      </c>
      <c r="D557" s="18" t="s">
        <v>941</v>
      </c>
      <c r="E557" s="2"/>
      <c r="F557" s="18"/>
    </row>
    <row r="558" spans="1:6">
      <c r="A558" s="1"/>
      <c r="B558" t="s">
        <v>475</v>
      </c>
      <c r="C558" s="22"/>
      <c r="E558" s="2"/>
    </row>
    <row r="559" spans="1:6">
      <c r="A559" s="20"/>
      <c r="B559" s="18"/>
      <c r="C559" s="22"/>
      <c r="D559" s="18"/>
      <c r="E559" s="2"/>
      <c r="F559" s="18"/>
    </row>
    <row r="560" spans="1:6">
      <c r="A560" s="20" t="s">
        <v>1041</v>
      </c>
      <c r="B560" s="18"/>
      <c r="C560" s="22"/>
      <c r="D560" s="18"/>
      <c r="E560" s="2"/>
      <c r="F560" s="18"/>
    </row>
    <row r="561" spans="1:9" s="18" customFormat="1">
      <c r="A561" s="20" t="s">
        <v>0</v>
      </c>
      <c r="C561" s="22" t="s">
        <v>1065</v>
      </c>
      <c r="E561" s="2"/>
    </row>
    <row r="562" spans="1:9" s="18" customFormat="1">
      <c r="A562" s="20">
        <v>1</v>
      </c>
      <c r="B562" s="52" t="s">
        <v>156</v>
      </c>
      <c r="C562" s="22">
        <v>23</v>
      </c>
      <c r="D562" s="20" t="s">
        <v>1112</v>
      </c>
      <c r="E562" s="2" t="s">
        <v>1233</v>
      </c>
    </row>
    <row r="563" spans="1:9" s="18" customFormat="1">
      <c r="A563" s="20"/>
      <c r="B563" s="52"/>
      <c r="C563" s="22" t="s">
        <v>1619</v>
      </c>
      <c r="D563" s="20"/>
      <c r="E563" s="2"/>
    </row>
    <row r="564" spans="1:9" s="18" customFormat="1">
      <c r="A564" s="20">
        <v>2</v>
      </c>
      <c r="B564" s="52" t="s">
        <v>998</v>
      </c>
      <c r="C564" s="22">
        <v>5</v>
      </c>
      <c r="D564" s="20" t="s">
        <v>1613</v>
      </c>
      <c r="E564" s="2"/>
    </row>
    <row r="565" spans="1:9" s="18" customFormat="1">
      <c r="A565" s="20"/>
      <c r="B565" s="52"/>
      <c r="C565" s="22" t="s">
        <v>1533</v>
      </c>
      <c r="D565" s="20"/>
      <c r="E565" s="2"/>
      <c r="H565" s="19"/>
      <c r="I565" s="19"/>
    </row>
    <row r="566" spans="1:9" s="18" customFormat="1">
      <c r="A566" s="20">
        <v>3</v>
      </c>
      <c r="B566" s="18" t="s">
        <v>33</v>
      </c>
      <c r="C566" s="22">
        <v>10</v>
      </c>
      <c r="D566" s="20" t="s">
        <v>1585</v>
      </c>
      <c r="E566" s="2" t="s">
        <v>1208</v>
      </c>
      <c r="H566" s="19"/>
      <c r="I566" s="19"/>
    </row>
    <row r="567" spans="1:9" s="18" customFormat="1">
      <c r="A567" s="20">
        <v>4</v>
      </c>
      <c r="B567" s="18" t="s">
        <v>347</v>
      </c>
      <c r="C567" s="19">
        <v>9</v>
      </c>
      <c r="D567" s="20" t="s">
        <v>1585</v>
      </c>
      <c r="E567" s="18" t="s">
        <v>1208</v>
      </c>
      <c r="H567" s="19"/>
      <c r="I567" s="19"/>
    </row>
    <row r="568" spans="1:9">
      <c r="B568" s="18"/>
      <c r="C568" s="22" t="s">
        <v>842</v>
      </c>
      <c r="D568" s="18"/>
      <c r="E568" s="2"/>
      <c r="F568" s="18"/>
    </row>
    <row r="569" spans="1:9" s="18" customFormat="1">
      <c r="A569" s="20">
        <v>5</v>
      </c>
      <c r="B569" s="18" t="s">
        <v>420</v>
      </c>
      <c r="C569" s="19">
        <v>15</v>
      </c>
      <c r="D569" s="18" t="s">
        <v>1523</v>
      </c>
      <c r="E569" s="18" t="s">
        <v>1208</v>
      </c>
    </row>
    <row r="570" spans="1:9" s="18" customFormat="1">
      <c r="A570" s="20">
        <v>6</v>
      </c>
      <c r="B570" s="18" t="s">
        <v>1001</v>
      </c>
      <c r="C570" s="19">
        <v>14</v>
      </c>
      <c r="D570" s="20" t="s">
        <v>1585</v>
      </c>
      <c r="E570" s="18" t="s">
        <v>1208</v>
      </c>
    </row>
    <row r="571" spans="1:9" s="18" customFormat="1">
      <c r="A571" s="20">
        <v>7</v>
      </c>
      <c r="B571" s="18" t="s">
        <v>340</v>
      </c>
      <c r="C571" s="22">
        <v>5</v>
      </c>
      <c r="D571" s="20" t="s">
        <v>942</v>
      </c>
      <c r="E571" s="2" t="s">
        <v>1208</v>
      </c>
    </row>
    <row r="572" spans="1:9">
      <c r="A572" s="20">
        <v>7</v>
      </c>
      <c r="B572" t="s">
        <v>230</v>
      </c>
      <c r="C572" s="19">
        <v>5</v>
      </c>
      <c r="D572" t="s">
        <v>1066</v>
      </c>
      <c r="E572" s="2" t="s">
        <v>1233</v>
      </c>
      <c r="F572" s="18"/>
      <c r="H572" s="21"/>
      <c r="I572" s="41"/>
    </row>
    <row r="573" spans="1:9" s="18" customFormat="1">
      <c r="A573" s="20"/>
      <c r="C573" s="19" t="s">
        <v>948</v>
      </c>
      <c r="E573" s="2"/>
    </row>
    <row r="574" spans="1:9" s="18" customFormat="1">
      <c r="A574" s="20">
        <v>9</v>
      </c>
      <c r="B574" s="18" t="s">
        <v>286</v>
      </c>
      <c r="C574" s="19">
        <v>18</v>
      </c>
      <c r="D574" s="20" t="s">
        <v>1585</v>
      </c>
      <c r="E574" s="18" t="s">
        <v>1208</v>
      </c>
    </row>
    <row r="575" spans="1:9" s="18" customFormat="1">
      <c r="A575" s="20">
        <v>10</v>
      </c>
      <c r="B575" s="18" t="s">
        <v>1582</v>
      </c>
      <c r="C575" s="19">
        <v>16</v>
      </c>
      <c r="D575" s="20" t="s">
        <v>1585</v>
      </c>
    </row>
    <row r="576" spans="1:9" s="18" customFormat="1">
      <c r="A576" s="20">
        <v>11</v>
      </c>
      <c r="B576" s="18" t="s">
        <v>614</v>
      </c>
      <c r="C576" s="19">
        <v>7</v>
      </c>
      <c r="D576" s="20" t="s">
        <v>1585</v>
      </c>
      <c r="E576" s="2" t="s">
        <v>1208</v>
      </c>
    </row>
    <row r="577" spans="1:7" s="18" customFormat="1">
      <c r="A577" s="20">
        <v>12</v>
      </c>
      <c r="B577" s="21" t="s">
        <v>1616</v>
      </c>
      <c r="C577" s="19">
        <v>5</v>
      </c>
      <c r="D577" s="20" t="s">
        <v>1613</v>
      </c>
      <c r="E577" s="2"/>
    </row>
    <row r="578" spans="1:7" s="18" customFormat="1">
      <c r="A578" s="20"/>
      <c r="C578" s="19" t="s">
        <v>1534</v>
      </c>
      <c r="D578" s="20"/>
    </row>
    <row r="579" spans="1:7" s="18" customFormat="1">
      <c r="A579" s="20">
        <v>13</v>
      </c>
      <c r="B579" t="s">
        <v>1581</v>
      </c>
      <c r="C579" s="19">
        <v>32</v>
      </c>
      <c r="D579" s="20" t="s">
        <v>1585</v>
      </c>
      <c r="E579" s="18" t="s">
        <v>1208</v>
      </c>
    </row>
    <row r="580" spans="1:7" s="18" customFormat="1">
      <c r="A580" s="20"/>
      <c r="C580" s="19" t="s">
        <v>1586</v>
      </c>
      <c r="D580" s="20"/>
    </row>
    <row r="581" spans="1:7" s="18" customFormat="1">
      <c r="A581" s="20">
        <v>14</v>
      </c>
      <c r="B581" s="18" t="s">
        <v>1583</v>
      </c>
      <c r="C581" s="19">
        <v>30</v>
      </c>
      <c r="D581" s="20" t="s">
        <v>1585</v>
      </c>
      <c r="E581" s="18" t="s">
        <v>1208</v>
      </c>
    </row>
    <row r="582" spans="1:7">
      <c r="A582" s="20">
        <v>15</v>
      </c>
      <c r="B582" s="18" t="s">
        <v>822</v>
      </c>
      <c r="C582" s="22">
        <v>8</v>
      </c>
      <c r="D582" s="20" t="s">
        <v>1585</v>
      </c>
      <c r="E582" s="2" t="s">
        <v>1208</v>
      </c>
      <c r="F582" s="18"/>
    </row>
    <row r="583" spans="1:7" s="18" customFormat="1">
      <c r="A583" s="20"/>
      <c r="C583" s="22"/>
      <c r="E583" s="2"/>
    </row>
    <row r="584" spans="1:7">
      <c r="A584" s="20" t="s">
        <v>27</v>
      </c>
      <c r="B584" s="18"/>
      <c r="C584" s="22" t="s">
        <v>842</v>
      </c>
      <c r="D584" s="18"/>
      <c r="E584" s="2"/>
      <c r="F584" s="18"/>
    </row>
    <row r="585" spans="1:7">
      <c r="A585" s="20">
        <v>1</v>
      </c>
      <c r="B585" s="18" t="s">
        <v>20</v>
      </c>
      <c r="C585" s="22">
        <v>10</v>
      </c>
      <c r="D585" s="20" t="s">
        <v>1110</v>
      </c>
      <c r="E585" s="2" t="s">
        <v>1233</v>
      </c>
      <c r="F585" s="18"/>
    </row>
    <row r="586" spans="1:7" s="18" customFormat="1">
      <c r="A586" s="20"/>
      <c r="C586" s="22" t="s">
        <v>1534</v>
      </c>
      <c r="D586" s="20"/>
      <c r="E586" s="2"/>
    </row>
    <row r="587" spans="1:7" s="18" customFormat="1">
      <c r="A587" s="20">
        <v>2</v>
      </c>
      <c r="B587" s="18" t="s">
        <v>1373</v>
      </c>
      <c r="C587" s="19">
        <v>5</v>
      </c>
      <c r="D587" s="18" t="s">
        <v>1523</v>
      </c>
      <c r="E587" s="18" t="s">
        <v>1208</v>
      </c>
    </row>
    <row r="588" spans="1:7" s="18" customFormat="1">
      <c r="A588" s="20"/>
      <c r="C588" s="19" t="s">
        <v>1586</v>
      </c>
      <c r="G588" s="21"/>
    </row>
    <row r="589" spans="1:7">
      <c r="A589" s="20">
        <v>3</v>
      </c>
      <c r="B589" s="21" t="s">
        <v>1615</v>
      </c>
      <c r="C589" s="22">
        <v>14</v>
      </c>
      <c r="D589" s="18" t="s">
        <v>1613</v>
      </c>
      <c r="E589" s="2"/>
      <c r="F589" s="18"/>
    </row>
    <row r="590" spans="1:7" s="18" customFormat="1">
      <c r="A590" s="20"/>
      <c r="B590" s="21" t="s">
        <v>1618</v>
      </c>
      <c r="C590" s="22"/>
      <c r="E590" s="2"/>
    </row>
    <row r="591" spans="1:7" s="18" customFormat="1">
      <c r="A591" s="20" t="s">
        <v>1166</v>
      </c>
      <c r="C591" s="22"/>
      <c r="E591" s="2"/>
    </row>
    <row r="592" spans="1:7" s="18" customFormat="1">
      <c r="A592" s="20" t="s">
        <v>0</v>
      </c>
      <c r="C592" s="22" t="s">
        <v>334</v>
      </c>
      <c r="E592" s="2"/>
    </row>
    <row r="593" spans="1:10" s="18" customFormat="1">
      <c r="A593" s="20">
        <v>1</v>
      </c>
      <c r="B593" s="18" t="s">
        <v>1154</v>
      </c>
      <c r="C593" s="22">
        <v>201</v>
      </c>
      <c r="D593" s="18" t="s">
        <v>1168</v>
      </c>
      <c r="E593" s="2"/>
    </row>
    <row r="594" spans="1:10" s="18" customFormat="1">
      <c r="A594" s="20">
        <v>2</v>
      </c>
      <c r="B594" s="18" t="s">
        <v>1167</v>
      </c>
      <c r="C594" s="22">
        <v>28</v>
      </c>
      <c r="D594" s="18" t="s">
        <v>1168</v>
      </c>
      <c r="E594" s="2"/>
    </row>
    <row r="595" spans="1:10" s="18" customFormat="1">
      <c r="A595" s="20">
        <v>3</v>
      </c>
      <c r="B595" s="18" t="s">
        <v>1169</v>
      </c>
      <c r="C595" s="22">
        <v>16</v>
      </c>
      <c r="D595" s="18" t="s">
        <v>1168</v>
      </c>
      <c r="E595" s="2"/>
    </row>
    <row r="596" spans="1:10" s="18" customFormat="1">
      <c r="A596" s="20">
        <v>4</v>
      </c>
      <c r="B596" s="18" t="s">
        <v>4</v>
      </c>
      <c r="C596" s="22">
        <v>6</v>
      </c>
      <c r="D596" s="18" t="s">
        <v>1168</v>
      </c>
      <c r="E596" s="2"/>
    </row>
    <row r="597" spans="1:10" s="18" customFormat="1">
      <c r="A597" s="20"/>
      <c r="B597" s="18" t="s">
        <v>475</v>
      </c>
      <c r="C597" s="22"/>
      <c r="E597" s="2"/>
    </row>
    <row r="598" spans="1:10" s="18" customFormat="1">
      <c r="A598" s="20" t="s">
        <v>27</v>
      </c>
      <c r="C598" s="22"/>
      <c r="E598" s="2"/>
    </row>
    <row r="599" spans="1:10" s="18" customFormat="1">
      <c r="A599" s="20">
        <v>1</v>
      </c>
      <c r="B599" s="18" t="s">
        <v>20</v>
      </c>
      <c r="C599" s="22">
        <v>9</v>
      </c>
      <c r="D599" s="18" t="s">
        <v>1168</v>
      </c>
      <c r="E599" s="2"/>
    </row>
    <row r="600" spans="1:10" s="18" customFormat="1">
      <c r="A600" s="20"/>
      <c r="B600" s="18" t="s">
        <v>475</v>
      </c>
      <c r="C600" s="22"/>
      <c r="E600" s="2"/>
    </row>
    <row r="601" spans="1:10" s="18" customFormat="1">
      <c r="A601" s="20"/>
      <c r="C601" s="22"/>
      <c r="E601" s="2"/>
    </row>
    <row r="602" spans="1:10" s="18" customFormat="1">
      <c r="A602" s="20" t="s">
        <v>1032</v>
      </c>
      <c r="C602" s="22" t="s">
        <v>543</v>
      </c>
      <c r="E602" s="2"/>
    </row>
    <row r="603" spans="1:10" s="18" customFormat="1">
      <c r="A603" s="20" t="s">
        <v>0</v>
      </c>
      <c r="C603" s="22"/>
      <c r="D603" s="20" t="s">
        <v>150</v>
      </c>
      <c r="E603" s="2">
        <f>SUM(C604:C615)/12</f>
        <v>16.004166666666666</v>
      </c>
      <c r="F603" s="18" t="s">
        <v>151</v>
      </c>
    </row>
    <row r="604" spans="1:10" s="18" customFormat="1">
      <c r="A604" s="20">
        <v>1</v>
      </c>
      <c r="B604" s="18" t="s">
        <v>4</v>
      </c>
      <c r="C604" s="22">
        <v>24.6</v>
      </c>
      <c r="D604" s="18" t="s">
        <v>1030</v>
      </c>
      <c r="E604" s="2" t="s">
        <v>1233</v>
      </c>
    </row>
    <row r="605" spans="1:10" s="18" customFormat="1">
      <c r="A605" s="20">
        <v>2</v>
      </c>
      <c r="B605" s="18" t="s">
        <v>1536</v>
      </c>
      <c r="C605" s="19">
        <v>24.05</v>
      </c>
      <c r="D605" s="18" t="s">
        <v>1523</v>
      </c>
      <c r="E605" s="18" t="s">
        <v>1208</v>
      </c>
      <c r="I605" s="19"/>
      <c r="J605" s="19"/>
    </row>
    <row r="606" spans="1:10" s="18" customFormat="1">
      <c r="A606" s="20">
        <v>3</v>
      </c>
      <c r="B606" s="18" t="s">
        <v>1532</v>
      </c>
      <c r="C606" s="19">
        <v>20.3</v>
      </c>
      <c r="D606" s="18" t="s">
        <v>1523</v>
      </c>
      <c r="E606" s="18" t="s">
        <v>1238</v>
      </c>
      <c r="J606" s="19"/>
    </row>
    <row r="607" spans="1:10" s="18" customFormat="1">
      <c r="A607" s="20">
        <v>4</v>
      </c>
      <c r="B607" s="18" t="s">
        <v>998</v>
      </c>
      <c r="C607" s="19">
        <v>20.100000000000001</v>
      </c>
      <c r="D607" s="18" t="s">
        <v>1030</v>
      </c>
      <c r="E607" s="2" t="s">
        <v>1208</v>
      </c>
    </row>
    <row r="608" spans="1:10" s="18" customFormat="1">
      <c r="A608" s="20">
        <v>5</v>
      </c>
      <c r="B608" s="18" t="s">
        <v>205</v>
      </c>
      <c r="C608" s="19">
        <v>14.7</v>
      </c>
      <c r="D608" s="18" t="s">
        <v>1039</v>
      </c>
      <c r="E608" s="2" t="s">
        <v>1208</v>
      </c>
    </row>
    <row r="609" spans="1:9" s="18" customFormat="1">
      <c r="A609" s="20">
        <v>6</v>
      </c>
      <c r="B609" s="18" t="s">
        <v>757</v>
      </c>
      <c r="C609" s="19">
        <v>15</v>
      </c>
      <c r="D609" s="18" t="s">
        <v>1039</v>
      </c>
      <c r="E609" s="2" t="s">
        <v>1208</v>
      </c>
    </row>
    <row r="610" spans="1:9" s="18" customFormat="1">
      <c r="A610" s="20">
        <v>7</v>
      </c>
      <c r="B610" s="18" t="s">
        <v>1036</v>
      </c>
      <c r="C610" s="19">
        <v>13.15</v>
      </c>
      <c r="D610" s="18" t="s">
        <v>1039</v>
      </c>
      <c r="E610" s="2" t="s">
        <v>1208</v>
      </c>
    </row>
    <row r="611" spans="1:9" s="18" customFormat="1">
      <c r="A611" s="20">
        <v>7</v>
      </c>
      <c r="B611" s="18" t="s">
        <v>327</v>
      </c>
      <c r="C611" s="19">
        <v>13.15</v>
      </c>
      <c r="D611" s="18" t="s">
        <v>1039</v>
      </c>
      <c r="E611" s="2" t="s">
        <v>1208</v>
      </c>
    </row>
    <row r="612" spans="1:9" s="18" customFormat="1">
      <c r="A612" s="20">
        <v>9</v>
      </c>
      <c r="B612" s="18" t="s">
        <v>285</v>
      </c>
      <c r="C612" s="19">
        <v>12</v>
      </c>
      <c r="D612" s="18" t="s">
        <v>1039</v>
      </c>
      <c r="E612" s="2" t="s">
        <v>1208</v>
      </c>
    </row>
    <row r="613" spans="1:9" s="18" customFormat="1">
      <c r="A613" s="20">
        <v>9</v>
      </c>
      <c r="B613" s="18" t="s">
        <v>1035</v>
      </c>
      <c r="C613" s="19">
        <v>12</v>
      </c>
      <c r="D613" s="18" t="s">
        <v>1039</v>
      </c>
      <c r="E613" s="2" t="s">
        <v>1208</v>
      </c>
    </row>
    <row r="614" spans="1:9" s="18" customFormat="1">
      <c r="A614" s="20">
        <v>11</v>
      </c>
      <c r="B614" s="18" t="s">
        <v>713</v>
      </c>
      <c r="C614" s="19">
        <v>11.5</v>
      </c>
      <c r="D614" s="18" t="s">
        <v>1039</v>
      </c>
      <c r="E614" s="2" t="s">
        <v>1208</v>
      </c>
    </row>
    <row r="615" spans="1:9" s="18" customFormat="1">
      <c r="A615" s="20">
        <v>11</v>
      </c>
      <c r="B615" t="s">
        <v>1037</v>
      </c>
      <c r="C615" s="19">
        <v>11.5</v>
      </c>
      <c r="D615" s="18" t="s">
        <v>1039</v>
      </c>
      <c r="E615" s="2" t="s">
        <v>1208</v>
      </c>
    </row>
    <row r="616" spans="1:9" s="18" customFormat="1">
      <c r="A616" s="20"/>
      <c r="B616" s="18" t="s">
        <v>475</v>
      </c>
      <c r="C616" s="22"/>
      <c r="E616" s="2"/>
    </row>
    <row r="617" spans="1:9" s="18" customFormat="1">
      <c r="A617" s="20" t="s">
        <v>27</v>
      </c>
      <c r="C617" s="22"/>
      <c r="D617" s="20" t="s">
        <v>150</v>
      </c>
      <c r="E617" s="2">
        <f>SUM(C618:C620)/3</f>
        <v>11.016666666666667</v>
      </c>
      <c r="F617" s="18" t="s">
        <v>151</v>
      </c>
    </row>
    <row r="618" spans="1:9" s="18" customFormat="1">
      <c r="A618" s="20">
        <v>1</v>
      </c>
      <c r="B618" s="18" t="s">
        <v>20</v>
      </c>
      <c r="C618" s="19">
        <v>15.4</v>
      </c>
      <c r="D618" s="18" t="s">
        <v>1030</v>
      </c>
      <c r="E618" s="2" t="s">
        <v>1233</v>
      </c>
    </row>
    <row r="619" spans="1:9" s="18" customFormat="1">
      <c r="A619" s="20">
        <v>2</v>
      </c>
      <c r="B619" s="18" t="s">
        <v>1018</v>
      </c>
      <c r="C619" s="19">
        <v>10.95</v>
      </c>
      <c r="D619" s="18" t="s">
        <v>1030</v>
      </c>
      <c r="E619" s="2" t="s">
        <v>1208</v>
      </c>
    </row>
    <row r="620" spans="1:9" s="18" customFormat="1">
      <c r="A620" s="20">
        <v>3</v>
      </c>
      <c r="B620" t="s">
        <v>1038</v>
      </c>
      <c r="C620" s="19">
        <v>6.7</v>
      </c>
      <c r="D620" s="18" t="s">
        <v>1039</v>
      </c>
      <c r="E620" s="2" t="s">
        <v>1208</v>
      </c>
    </row>
    <row r="621" spans="1:9" s="18" customFormat="1">
      <c r="A621" s="20"/>
      <c r="B621" s="18" t="s">
        <v>475</v>
      </c>
      <c r="C621" s="22"/>
      <c r="E621" s="2"/>
    </row>
    <row r="622" spans="1:9" s="18" customFormat="1">
      <c r="A622" s="20"/>
      <c r="C622" s="22"/>
      <c r="E622" s="2"/>
    </row>
    <row r="623" spans="1:9" s="18" customFormat="1">
      <c r="A623" s="20" t="s">
        <v>1198</v>
      </c>
      <c r="C623" s="22"/>
      <c r="E623" s="2"/>
      <c r="G623" s="21"/>
      <c r="H623" s="21"/>
      <c r="I623" s="41"/>
    </row>
    <row r="624" spans="1:9" s="18" customFormat="1">
      <c r="A624" s="20" t="s">
        <v>0</v>
      </c>
      <c r="C624" s="19" t="s">
        <v>1199</v>
      </c>
      <c r="E624" s="2"/>
      <c r="G624" s="21"/>
      <c r="H624" s="21"/>
      <c r="I624" s="41"/>
    </row>
    <row r="625" spans="1:9" s="18" customFormat="1">
      <c r="A625" s="20">
        <v>1</v>
      </c>
      <c r="B625" s="18" t="s">
        <v>4</v>
      </c>
      <c r="C625" s="19">
        <v>14</v>
      </c>
      <c r="D625" s="18" t="s">
        <v>1184</v>
      </c>
      <c r="E625" s="2" t="s">
        <v>1233</v>
      </c>
    </row>
    <row r="626" spans="1:9" s="18" customFormat="1">
      <c r="A626" s="20">
        <v>2</v>
      </c>
      <c r="B626" s="18" t="s">
        <v>161</v>
      </c>
      <c r="C626" s="19">
        <v>13</v>
      </c>
      <c r="D626" s="18" t="s">
        <v>1523</v>
      </c>
      <c r="E626" s="18" t="s">
        <v>1208</v>
      </c>
    </row>
    <row r="627" spans="1:9" s="18" customFormat="1">
      <c r="A627" s="20"/>
      <c r="C627" s="19" t="s">
        <v>1200</v>
      </c>
      <c r="G627" s="21"/>
      <c r="H627" s="21"/>
      <c r="I627" s="41"/>
    </row>
    <row r="628" spans="1:9" s="18" customFormat="1">
      <c r="A628" s="20">
        <v>3</v>
      </c>
      <c r="B628" s="18" t="s">
        <v>1581</v>
      </c>
      <c r="C628" s="19">
        <v>11</v>
      </c>
      <c r="D628" s="18" t="s">
        <v>1613</v>
      </c>
      <c r="G628" s="21"/>
      <c r="H628" s="21"/>
      <c r="I628" s="41"/>
    </row>
    <row r="629" spans="1:9" s="18" customFormat="1">
      <c r="A629" s="20"/>
      <c r="C629" s="19"/>
      <c r="G629" s="21"/>
      <c r="H629" s="21"/>
      <c r="I629" s="41"/>
    </row>
    <row r="630" spans="1:9" s="18" customFormat="1">
      <c r="A630" s="20"/>
      <c r="B630" s="18" t="s">
        <v>475</v>
      </c>
      <c r="C630" s="22"/>
      <c r="E630" s="2"/>
    </row>
    <row r="631" spans="1:9" s="18" customFormat="1">
      <c r="A631" s="20" t="s">
        <v>27</v>
      </c>
      <c r="C631" s="22" t="s">
        <v>1200</v>
      </c>
      <c r="E631" s="2"/>
    </row>
    <row r="632" spans="1:9" s="18" customFormat="1">
      <c r="A632" s="20">
        <v>1</v>
      </c>
      <c r="B632" s="18" t="s">
        <v>20</v>
      </c>
      <c r="C632" s="19">
        <v>9</v>
      </c>
      <c r="D632" s="18" t="s">
        <v>1184</v>
      </c>
      <c r="E632" s="2" t="s">
        <v>1233</v>
      </c>
      <c r="H632" s="21"/>
      <c r="I632" s="41"/>
    </row>
    <row r="633" spans="1:9" s="18" customFormat="1">
      <c r="A633" s="20"/>
      <c r="C633" s="19" t="s">
        <v>1620</v>
      </c>
      <c r="E633" s="2"/>
      <c r="G633" s="21"/>
      <c r="H633" s="21"/>
      <c r="I633" s="41"/>
    </row>
    <row r="634" spans="1:9" s="18" customFormat="1">
      <c r="A634" s="20">
        <v>2</v>
      </c>
      <c r="B634" s="21" t="s">
        <v>193</v>
      </c>
      <c r="C634" s="19">
        <v>9</v>
      </c>
      <c r="D634" s="18" t="s">
        <v>1613</v>
      </c>
      <c r="E634" s="2"/>
      <c r="G634" s="21"/>
      <c r="H634" s="21"/>
      <c r="I634" s="41"/>
    </row>
    <row r="635" spans="1:9" s="18" customFormat="1">
      <c r="A635" s="20"/>
      <c r="C635" s="19" t="s">
        <v>1534</v>
      </c>
      <c r="E635" s="2"/>
      <c r="G635" s="21"/>
      <c r="H635" s="21"/>
      <c r="I635" s="41"/>
    </row>
    <row r="636" spans="1:9" s="18" customFormat="1">
      <c r="A636" s="20">
        <v>3</v>
      </c>
      <c r="B636" s="21" t="s">
        <v>1018</v>
      </c>
      <c r="C636" s="19">
        <v>10</v>
      </c>
      <c r="D636" s="18" t="s">
        <v>1613</v>
      </c>
      <c r="E636" s="2"/>
      <c r="G636" s="21"/>
      <c r="H636" s="21"/>
      <c r="I636" s="41"/>
    </row>
    <row r="637" spans="1:9" s="18" customFormat="1">
      <c r="A637" s="20"/>
      <c r="C637" s="19" t="s">
        <v>1537</v>
      </c>
      <c r="E637" s="2"/>
      <c r="H637" s="21"/>
      <c r="I637" s="41"/>
    </row>
    <row r="638" spans="1:9" s="18" customFormat="1">
      <c r="A638" s="20">
        <v>2</v>
      </c>
      <c r="B638" s="18" t="s">
        <v>1373</v>
      </c>
      <c r="C638" s="19">
        <v>10</v>
      </c>
      <c r="D638" s="18" t="s">
        <v>1523</v>
      </c>
      <c r="E638" s="18" t="s">
        <v>1208</v>
      </c>
    </row>
    <row r="639" spans="1:9" s="18" customFormat="1">
      <c r="A639" s="20"/>
      <c r="B639" s="18" t="s">
        <v>475</v>
      </c>
      <c r="C639" s="22"/>
      <c r="E639" s="2"/>
    </row>
    <row r="640" spans="1:9">
      <c r="A640" s="1" t="s">
        <v>1201</v>
      </c>
      <c r="C640" s="22" t="s">
        <v>543</v>
      </c>
      <c r="E640" s="2"/>
    </row>
    <row r="641" spans="1:6">
      <c r="A641" s="1" t="s">
        <v>0</v>
      </c>
      <c r="C641" s="22"/>
      <c r="D641" s="1" t="s">
        <v>150</v>
      </c>
      <c r="E641" s="2">
        <f>SUM(C642:C648)/7</f>
        <v>37.164285714285711</v>
      </c>
      <c r="F641" t="s">
        <v>151</v>
      </c>
    </row>
    <row r="642" spans="1:6">
      <c r="A642" s="1">
        <v>1</v>
      </c>
      <c r="B642" t="s">
        <v>161</v>
      </c>
      <c r="C642" s="22">
        <v>50.75</v>
      </c>
      <c r="D642" t="s">
        <v>387</v>
      </c>
      <c r="E642" s="2"/>
    </row>
    <row r="643" spans="1:6">
      <c r="A643" s="1">
        <v>2</v>
      </c>
      <c r="B643" t="s">
        <v>340</v>
      </c>
      <c r="C643" s="22">
        <v>40.799999999999997</v>
      </c>
      <c r="D643" t="s">
        <v>387</v>
      </c>
      <c r="E643" s="2"/>
    </row>
    <row r="644" spans="1:6">
      <c r="A644" s="1">
        <v>3</v>
      </c>
      <c r="B644" t="s">
        <v>306</v>
      </c>
      <c r="C644" s="22">
        <v>37.950000000000003</v>
      </c>
      <c r="D644" t="s">
        <v>387</v>
      </c>
      <c r="E644" s="2"/>
    </row>
    <row r="645" spans="1:6">
      <c r="A645" s="1">
        <v>4</v>
      </c>
      <c r="B645" t="s">
        <v>203</v>
      </c>
      <c r="C645" s="22">
        <v>37.950000000000003</v>
      </c>
      <c r="D645" t="s">
        <v>387</v>
      </c>
      <c r="E645" s="2"/>
    </row>
    <row r="646" spans="1:6">
      <c r="A646" s="1">
        <v>5</v>
      </c>
      <c r="B646" t="s">
        <v>206</v>
      </c>
      <c r="C646" s="22">
        <v>37.799999999999997</v>
      </c>
      <c r="D646" t="s">
        <v>387</v>
      </c>
      <c r="E646" s="2"/>
    </row>
    <row r="647" spans="1:6">
      <c r="A647" s="1">
        <v>6</v>
      </c>
      <c r="B647" t="s">
        <v>4</v>
      </c>
      <c r="C647" s="22">
        <v>32.25</v>
      </c>
      <c r="D647" t="s">
        <v>316</v>
      </c>
      <c r="E647" s="2"/>
    </row>
    <row r="648" spans="1:6">
      <c r="A648" s="1">
        <v>7</v>
      </c>
      <c r="B648" t="s">
        <v>247</v>
      </c>
      <c r="C648" s="22">
        <v>22.65</v>
      </c>
      <c r="D648" t="s">
        <v>387</v>
      </c>
      <c r="E648" s="2"/>
    </row>
    <row r="649" spans="1:6">
      <c r="A649" s="1"/>
      <c r="B649" t="s">
        <v>475</v>
      </c>
      <c r="C649" s="22"/>
      <c r="E649" s="2"/>
    </row>
    <row r="650" spans="1:6">
      <c r="A650" s="1" t="s">
        <v>27</v>
      </c>
      <c r="C650" s="22"/>
      <c r="D650" s="1" t="s">
        <v>150</v>
      </c>
      <c r="E650" s="2">
        <f>SUM(C651:C652)/2</f>
        <v>29.75</v>
      </c>
      <c r="F650" t="s">
        <v>151</v>
      </c>
    </row>
    <row r="651" spans="1:6">
      <c r="A651" s="1">
        <v>1</v>
      </c>
      <c r="B651" t="s">
        <v>20</v>
      </c>
      <c r="C651" s="22">
        <v>32.25</v>
      </c>
      <c r="D651" t="s">
        <v>316</v>
      </c>
      <c r="E651" s="2"/>
    </row>
    <row r="652" spans="1:6">
      <c r="A652" s="1">
        <v>2</v>
      </c>
      <c r="B652" t="s">
        <v>192</v>
      </c>
      <c r="C652" s="22">
        <v>27.25</v>
      </c>
      <c r="D652" t="s">
        <v>316</v>
      </c>
      <c r="E652" s="2"/>
    </row>
    <row r="653" spans="1:6">
      <c r="A653" s="1"/>
      <c r="C653" s="22"/>
      <c r="E653" s="2"/>
    </row>
    <row r="654" spans="1:6">
      <c r="A654" s="1"/>
      <c r="B654" t="s">
        <v>475</v>
      </c>
      <c r="C654" s="22"/>
      <c r="E654" s="2"/>
    </row>
    <row r="655" spans="1:6">
      <c r="A655" s="1"/>
      <c r="C655" s="22"/>
      <c r="E655" s="2"/>
    </row>
    <row r="656" spans="1:6">
      <c r="A656" s="1" t="s">
        <v>592</v>
      </c>
      <c r="C656" s="22" t="s">
        <v>543</v>
      </c>
      <c r="E656" s="2"/>
    </row>
    <row r="657" spans="1:6">
      <c r="A657" s="1" t="s">
        <v>0</v>
      </c>
      <c r="C657" s="22"/>
      <c r="D657" s="1" t="s">
        <v>150</v>
      </c>
      <c r="E657" s="2">
        <f>SUM(C658:C667)/10</f>
        <v>17.475000000000001</v>
      </c>
      <c r="F657" t="s">
        <v>151</v>
      </c>
    </row>
    <row r="658" spans="1:6">
      <c r="A658" s="1">
        <v>1</v>
      </c>
      <c r="B658" t="s">
        <v>161</v>
      </c>
      <c r="C658" s="22">
        <v>23.35</v>
      </c>
      <c r="D658" t="s">
        <v>195</v>
      </c>
      <c r="E658" s="2"/>
    </row>
    <row r="659" spans="1:6">
      <c r="A659" s="1">
        <v>2</v>
      </c>
      <c r="B659" t="s">
        <v>515</v>
      </c>
      <c r="C659" s="22">
        <v>22.15</v>
      </c>
      <c r="D659" t="s">
        <v>986</v>
      </c>
    </row>
    <row r="660" spans="1:6">
      <c r="A660" s="1">
        <v>3</v>
      </c>
      <c r="B660" t="s">
        <v>4</v>
      </c>
      <c r="C660" s="22">
        <v>22</v>
      </c>
      <c r="D660" t="s">
        <v>316</v>
      </c>
      <c r="E660" s="2"/>
    </row>
    <row r="661" spans="1:6">
      <c r="A661" s="1">
        <v>4</v>
      </c>
      <c r="B661" t="s">
        <v>514</v>
      </c>
      <c r="C661" s="22">
        <v>20.95</v>
      </c>
      <c r="D661" t="s">
        <v>195</v>
      </c>
      <c r="E661" s="2"/>
    </row>
    <row r="662" spans="1:6">
      <c r="A662" s="1">
        <v>5</v>
      </c>
      <c r="B662" t="s">
        <v>331</v>
      </c>
      <c r="C662" s="22">
        <v>18.45</v>
      </c>
      <c r="D662" t="s">
        <v>195</v>
      </c>
      <c r="E662" s="2"/>
    </row>
    <row r="663" spans="1:6">
      <c r="A663" s="1">
        <v>5</v>
      </c>
      <c r="B663" t="s">
        <v>33</v>
      </c>
      <c r="C663" s="22">
        <v>15.9</v>
      </c>
      <c r="D663" t="s">
        <v>195</v>
      </c>
      <c r="E663" s="2"/>
    </row>
    <row r="664" spans="1:6">
      <c r="A664" s="1">
        <v>5</v>
      </c>
      <c r="B664" t="s">
        <v>516</v>
      </c>
      <c r="C664" s="22">
        <v>15.9</v>
      </c>
      <c r="D664" t="s">
        <v>195</v>
      </c>
      <c r="E664" s="2"/>
    </row>
    <row r="665" spans="1:6">
      <c r="A665" s="1">
        <v>8</v>
      </c>
      <c r="B665" t="s">
        <v>230</v>
      </c>
      <c r="C665" s="22">
        <v>12.75</v>
      </c>
      <c r="D665" t="s">
        <v>480</v>
      </c>
      <c r="E665" s="2"/>
    </row>
    <row r="666" spans="1:6">
      <c r="A666" s="1">
        <v>9</v>
      </c>
      <c r="B666" t="s">
        <v>169</v>
      </c>
      <c r="C666" s="22">
        <v>12.55</v>
      </c>
      <c r="D666" t="s">
        <v>316</v>
      </c>
      <c r="E666" s="2"/>
    </row>
    <row r="667" spans="1:6">
      <c r="A667" s="1">
        <v>10</v>
      </c>
      <c r="B667" t="s">
        <v>124</v>
      </c>
      <c r="C667" s="22">
        <v>10.75</v>
      </c>
      <c r="D667" t="s">
        <v>480</v>
      </c>
      <c r="E667" s="2"/>
    </row>
    <row r="668" spans="1:6">
      <c r="A668" s="1"/>
      <c r="B668" t="s">
        <v>475</v>
      </c>
      <c r="C668" s="22"/>
      <c r="E668" s="2"/>
    </row>
    <row r="669" spans="1:6">
      <c r="A669" s="1" t="s">
        <v>18</v>
      </c>
      <c r="C669" s="22"/>
      <c r="D669" s="1" t="s">
        <v>150</v>
      </c>
      <c r="E669" s="2">
        <f>SUM(C670:C674)/5</f>
        <v>9.468</v>
      </c>
      <c r="F669" t="s">
        <v>151</v>
      </c>
    </row>
    <row r="670" spans="1:6">
      <c r="A670" s="1">
        <v>1</v>
      </c>
      <c r="B670" t="s">
        <v>517</v>
      </c>
      <c r="C670" s="22">
        <v>14.95</v>
      </c>
      <c r="D670" t="s">
        <v>316</v>
      </c>
      <c r="E670" s="2"/>
    </row>
    <row r="671" spans="1:6">
      <c r="A671" s="1">
        <v>2</v>
      </c>
      <c r="B671" t="s">
        <v>518</v>
      </c>
      <c r="C671" s="22">
        <v>12.55</v>
      </c>
      <c r="D671" t="s">
        <v>316</v>
      </c>
      <c r="E671" s="2"/>
    </row>
    <row r="672" spans="1:6">
      <c r="A672" s="1">
        <v>3</v>
      </c>
      <c r="B672" t="s">
        <v>243</v>
      </c>
      <c r="C672" s="22">
        <v>8.2799999999999994</v>
      </c>
      <c r="D672" t="s">
        <v>480</v>
      </c>
      <c r="E672" s="2"/>
    </row>
    <row r="673" spans="1:6">
      <c r="A673" s="1">
        <v>4</v>
      </c>
      <c r="B673" t="s">
        <v>269</v>
      </c>
      <c r="C673" s="22">
        <v>5.94</v>
      </c>
      <c r="D673" t="s">
        <v>195</v>
      </c>
      <c r="E673" s="2"/>
    </row>
    <row r="674" spans="1:6">
      <c r="A674" s="1">
        <v>5</v>
      </c>
      <c r="B674" t="s">
        <v>193</v>
      </c>
      <c r="C674" s="22">
        <v>5.62</v>
      </c>
      <c r="D674" t="s">
        <v>195</v>
      </c>
      <c r="E674" s="2"/>
    </row>
    <row r="675" spans="1:6">
      <c r="A675" s="1"/>
      <c r="C675" s="22"/>
      <c r="E675" s="2"/>
    </row>
    <row r="676" spans="1:6">
      <c r="A676" s="1"/>
      <c r="B676" t="s">
        <v>475</v>
      </c>
      <c r="C676" s="22"/>
      <c r="D676" s="18"/>
      <c r="E676" s="2"/>
      <c r="F676" s="18"/>
    </row>
    <row r="677" spans="1:6">
      <c r="A677" s="1" t="s">
        <v>593</v>
      </c>
      <c r="C677" s="22"/>
      <c r="D677" s="18"/>
      <c r="E677" s="2"/>
      <c r="F677" s="18"/>
    </row>
    <row r="678" spans="1:6">
      <c r="A678" s="1" t="s">
        <v>0</v>
      </c>
      <c r="C678" s="22"/>
      <c r="E678" s="2"/>
    </row>
    <row r="679" spans="1:6">
      <c r="A679" s="1" t="s">
        <v>27</v>
      </c>
      <c r="B679" s="18"/>
      <c r="C679" s="22"/>
      <c r="E679" s="2"/>
    </row>
    <row r="680" spans="1:6">
      <c r="A680" s="1"/>
      <c r="B680" s="18" t="s">
        <v>475</v>
      </c>
      <c r="C680" s="22"/>
      <c r="E680" s="2"/>
    </row>
    <row r="681" spans="1:6">
      <c r="A681" s="20" t="s">
        <v>369</v>
      </c>
      <c r="B681" s="18"/>
      <c r="C681" s="22" t="s">
        <v>543</v>
      </c>
      <c r="D681" s="18"/>
      <c r="E681" s="2"/>
      <c r="F681" s="18"/>
    </row>
    <row r="682" spans="1:6">
      <c r="A682" s="20" t="s">
        <v>0</v>
      </c>
      <c r="B682" s="18"/>
      <c r="C682" s="22"/>
      <c r="D682" s="18"/>
      <c r="E682" s="2"/>
      <c r="F682" s="18"/>
    </row>
    <row r="683" spans="1:6">
      <c r="A683" s="20">
        <v>1</v>
      </c>
      <c r="B683" s="18" t="s">
        <v>4</v>
      </c>
      <c r="C683" s="22">
        <v>15.1</v>
      </c>
      <c r="D683" s="18" t="s">
        <v>581</v>
      </c>
      <c r="E683" s="2"/>
      <c r="F683" s="18"/>
    </row>
    <row r="684" spans="1:6">
      <c r="A684" s="18"/>
      <c r="B684" s="18" t="s">
        <v>475</v>
      </c>
      <c r="C684" s="22"/>
      <c r="D684" s="18"/>
      <c r="E684" s="2"/>
      <c r="F684" s="18"/>
    </row>
    <row r="685" spans="1:6">
      <c r="A685" s="20" t="s">
        <v>27</v>
      </c>
      <c r="B685" s="18"/>
      <c r="C685" s="22"/>
      <c r="D685" s="18"/>
      <c r="E685" s="2"/>
      <c r="F685" s="18"/>
    </row>
    <row r="686" spans="1:6">
      <c r="A686" s="20"/>
      <c r="B686" s="18" t="s">
        <v>475</v>
      </c>
      <c r="C686" s="22"/>
      <c r="D686" s="18"/>
      <c r="E686" s="2"/>
      <c r="F686" s="18"/>
    </row>
    <row r="687" spans="1:6">
      <c r="A687" s="20" t="s">
        <v>591</v>
      </c>
      <c r="B687" s="18"/>
      <c r="C687" s="22"/>
      <c r="D687" s="18"/>
      <c r="E687" s="2"/>
      <c r="F687" s="18"/>
    </row>
    <row r="688" spans="1:6">
      <c r="A688" s="20" t="s">
        <v>0</v>
      </c>
      <c r="B688" s="18"/>
      <c r="C688" s="22" t="s">
        <v>298</v>
      </c>
      <c r="D688" s="18"/>
      <c r="E688" s="2"/>
      <c r="F688" s="18"/>
    </row>
    <row r="689" spans="1:6">
      <c r="A689" s="20">
        <v>1</v>
      </c>
      <c r="B689" s="18" t="s">
        <v>4</v>
      </c>
      <c r="C689" s="22">
        <v>21</v>
      </c>
      <c r="D689" s="18" t="s">
        <v>581</v>
      </c>
      <c r="E689" s="2"/>
      <c r="F689" s="18"/>
    </row>
    <row r="690" spans="1:6">
      <c r="A690" s="18"/>
      <c r="B690" s="18" t="s">
        <v>475</v>
      </c>
      <c r="C690" s="22"/>
      <c r="D690" s="18"/>
      <c r="E690" s="2"/>
      <c r="F690" s="18"/>
    </row>
    <row r="691" spans="1:6">
      <c r="A691" s="20" t="s">
        <v>27</v>
      </c>
      <c r="B691" s="18"/>
      <c r="C691" s="22"/>
      <c r="D691" s="18"/>
      <c r="E691" s="2"/>
      <c r="F691" s="18"/>
    </row>
    <row r="692" spans="1:6">
      <c r="A692" s="20"/>
      <c r="B692" s="18"/>
      <c r="C692" s="22"/>
      <c r="D692" s="18"/>
      <c r="E692" s="2"/>
      <c r="F692" s="18"/>
    </row>
    <row r="693" spans="1:6">
      <c r="A693" s="1"/>
      <c r="B693" t="s">
        <v>475</v>
      </c>
      <c r="C693" s="22"/>
      <c r="E693" s="2"/>
    </row>
    <row r="694" spans="1:6">
      <c r="A694" s="1" t="s">
        <v>53</v>
      </c>
      <c r="C694" s="22" t="s">
        <v>543</v>
      </c>
      <c r="E694" s="2"/>
    </row>
    <row r="695" spans="1:6">
      <c r="A695" s="1" t="s">
        <v>0</v>
      </c>
      <c r="C695" s="22"/>
      <c r="D695" s="1" t="s">
        <v>150</v>
      </c>
      <c r="E695" s="2">
        <f>SUM(C696:C697)/2</f>
        <v>26.85</v>
      </c>
      <c r="F695" t="s">
        <v>151</v>
      </c>
    </row>
    <row r="696" spans="1:6">
      <c r="A696" s="1">
        <v>1</v>
      </c>
      <c r="B696" t="s">
        <v>4</v>
      </c>
      <c r="C696" s="22">
        <v>29.3</v>
      </c>
      <c r="D696" t="s">
        <v>480</v>
      </c>
      <c r="E696" s="2"/>
    </row>
    <row r="697" spans="1:6">
      <c r="A697" s="1">
        <v>2</v>
      </c>
      <c r="B697" t="s">
        <v>230</v>
      </c>
      <c r="C697" s="22">
        <v>24.4</v>
      </c>
      <c r="D697" t="s">
        <v>480</v>
      </c>
      <c r="E697" s="2"/>
    </row>
    <row r="698" spans="1:6">
      <c r="A698" s="1"/>
      <c r="B698" t="s">
        <v>475</v>
      </c>
      <c r="C698" s="22"/>
      <c r="E698" s="2"/>
    </row>
    <row r="699" spans="1:6">
      <c r="A699" s="1" t="s">
        <v>18</v>
      </c>
      <c r="C699" s="22"/>
      <c r="D699" s="1" t="s">
        <v>150</v>
      </c>
      <c r="E699" s="2">
        <f>SUM(C700:C701)/2</f>
        <v>18</v>
      </c>
      <c r="F699" t="s">
        <v>151</v>
      </c>
    </row>
    <row r="700" spans="1:6">
      <c r="A700" s="1">
        <v>1</v>
      </c>
      <c r="B700" t="s">
        <v>20</v>
      </c>
      <c r="C700" s="22">
        <v>20.25</v>
      </c>
      <c r="D700" t="s">
        <v>480</v>
      </c>
      <c r="E700" s="2"/>
    </row>
    <row r="701" spans="1:6">
      <c r="A701" s="1">
        <v>2</v>
      </c>
      <c r="B701" t="s">
        <v>243</v>
      </c>
      <c r="C701" s="22">
        <v>15.75</v>
      </c>
      <c r="D701" t="s">
        <v>480</v>
      </c>
      <c r="E701" s="2"/>
    </row>
    <row r="702" spans="1:6">
      <c r="A702" s="1"/>
      <c r="C702" s="22"/>
      <c r="E702" s="2"/>
    </row>
    <row r="703" spans="1:6">
      <c r="A703" s="1"/>
      <c r="B703" t="s">
        <v>475</v>
      </c>
      <c r="C703" s="22"/>
      <c r="E703" s="2"/>
    </row>
    <row r="704" spans="1:6">
      <c r="A704" s="18" t="s">
        <v>630</v>
      </c>
      <c r="B704" s="18"/>
      <c r="C704" s="43" t="s">
        <v>631</v>
      </c>
      <c r="D704" s="18"/>
      <c r="E704" s="2"/>
      <c r="F704" s="18"/>
    </row>
    <row r="705" spans="1:6" s="18" customFormat="1">
      <c r="A705" s="18" t="s">
        <v>0</v>
      </c>
      <c r="C705" s="43"/>
      <c r="E705" s="2"/>
    </row>
    <row r="706" spans="1:6">
      <c r="A706" s="20">
        <v>1</v>
      </c>
      <c r="B706" s="21" t="s">
        <v>632</v>
      </c>
      <c r="C706" s="27">
        <v>95</v>
      </c>
      <c r="D706" s="21" t="s">
        <v>623</v>
      </c>
      <c r="E706" s="2"/>
      <c r="F706" s="18"/>
    </row>
    <row r="707" spans="1:6">
      <c r="A707" s="20">
        <v>2</v>
      </c>
      <c r="B707" s="21" t="s">
        <v>628</v>
      </c>
      <c r="C707" s="27">
        <v>65.75</v>
      </c>
      <c r="D707" s="21" t="s">
        <v>623</v>
      </c>
      <c r="E707" s="2"/>
      <c r="F707" s="18"/>
    </row>
    <row r="708" spans="1:6">
      <c r="A708" s="20"/>
      <c r="B708" s="18" t="s">
        <v>475</v>
      </c>
      <c r="D708" s="21"/>
      <c r="E708" s="2"/>
      <c r="F708" s="18"/>
    </row>
    <row r="709" spans="1:6">
      <c r="A709" t="s">
        <v>1492</v>
      </c>
      <c r="C709" s="22"/>
      <c r="D709" s="18"/>
      <c r="E709" s="2"/>
      <c r="F709" s="18"/>
    </row>
    <row r="710" spans="1:6">
      <c r="A710" t="s">
        <v>27</v>
      </c>
      <c r="C710" s="19" t="s">
        <v>1486</v>
      </c>
    </row>
    <row r="711" spans="1:6">
      <c r="A711" s="20">
        <v>1</v>
      </c>
      <c r="B711" s="8" t="s">
        <v>1183</v>
      </c>
      <c r="C711" s="65">
        <v>23</v>
      </c>
      <c r="D711" s="8" t="s">
        <v>1480</v>
      </c>
      <c r="E711" s="8" t="s">
        <v>1217</v>
      </c>
    </row>
  </sheetData>
  <sortState ref="A11:F139">
    <sortCondition descending="1" ref="C11:C139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4"/>
  <sheetViews>
    <sheetView topLeftCell="A86" workbookViewId="0">
      <selection activeCell="E110" sqref="E110"/>
    </sheetView>
  </sheetViews>
  <sheetFormatPr baseColWidth="10" defaultRowHeight="15"/>
  <cols>
    <col min="1" max="1" width="5" customWidth="1"/>
    <col min="2" max="2" width="20.28515625" customWidth="1"/>
    <col min="3" max="3" width="11.42578125" style="19"/>
    <col min="4" max="4" width="32" customWidth="1"/>
  </cols>
  <sheetData>
    <row r="1" spans="1:6">
      <c r="A1" s="1"/>
      <c r="C1" s="22"/>
      <c r="E1" s="2"/>
    </row>
    <row r="2" spans="1:6">
      <c r="A2" s="1" t="s">
        <v>94</v>
      </c>
      <c r="C2" s="22"/>
      <c r="E2" s="2"/>
    </row>
    <row r="3" spans="1:6">
      <c r="A3" s="1" t="s">
        <v>95</v>
      </c>
      <c r="C3" s="22"/>
      <c r="E3" s="2"/>
    </row>
    <row r="4" spans="1:6">
      <c r="A4" s="1" t="s">
        <v>96</v>
      </c>
      <c r="C4" s="22"/>
      <c r="E4" s="2"/>
    </row>
    <row r="5" spans="1:6">
      <c r="A5" s="1"/>
      <c r="C5" s="22"/>
      <c r="E5" s="2"/>
    </row>
    <row r="6" spans="1:6">
      <c r="A6" s="1" t="s">
        <v>97</v>
      </c>
      <c r="C6" s="22"/>
      <c r="E6" s="2"/>
    </row>
    <row r="7" spans="1:6">
      <c r="A7" s="1"/>
      <c r="C7" s="22"/>
      <c r="E7" s="2"/>
    </row>
    <row r="8" spans="1:6">
      <c r="A8" s="1" t="s">
        <v>98</v>
      </c>
      <c r="C8" s="22"/>
      <c r="E8" s="2"/>
    </row>
    <row r="9" spans="1:6">
      <c r="A9" s="1" t="s">
        <v>31</v>
      </c>
      <c r="C9" s="22"/>
      <c r="D9" s="7" t="s">
        <v>150</v>
      </c>
      <c r="E9" s="2">
        <f>SUM(C10:C26)/17</f>
        <v>64.052941176470583</v>
      </c>
      <c r="F9" t="s">
        <v>151</v>
      </c>
    </row>
    <row r="10" spans="1:6">
      <c r="A10" s="1">
        <v>1</v>
      </c>
      <c r="B10" t="s">
        <v>136</v>
      </c>
      <c r="C10" s="22">
        <v>91.3</v>
      </c>
      <c r="D10" t="s">
        <v>264</v>
      </c>
      <c r="E10" s="2"/>
    </row>
    <row r="11" spans="1:6">
      <c r="A11" s="1">
        <v>2</v>
      </c>
      <c r="B11" t="s">
        <v>33</v>
      </c>
      <c r="C11" s="22">
        <v>88.4</v>
      </c>
      <c r="D11" t="s">
        <v>264</v>
      </c>
      <c r="E11" s="2"/>
    </row>
    <row r="12" spans="1:6">
      <c r="A12" s="1">
        <v>3</v>
      </c>
      <c r="B12" t="s">
        <v>4</v>
      </c>
      <c r="C12" s="22">
        <v>84.8</v>
      </c>
      <c r="D12" t="s">
        <v>264</v>
      </c>
      <c r="E12" s="2"/>
    </row>
    <row r="13" spans="1:6">
      <c r="A13" s="1">
        <v>4</v>
      </c>
      <c r="B13" t="s">
        <v>306</v>
      </c>
      <c r="C13" s="22">
        <v>78.400000000000006</v>
      </c>
      <c r="D13" t="s">
        <v>264</v>
      </c>
      <c r="E13" s="2"/>
    </row>
    <row r="14" spans="1:6">
      <c r="A14" s="1">
        <v>5</v>
      </c>
      <c r="B14" t="s">
        <v>6</v>
      </c>
      <c r="C14" s="22">
        <v>75.099999999999994</v>
      </c>
      <c r="D14" t="s">
        <v>264</v>
      </c>
      <c r="E14" s="2"/>
    </row>
    <row r="15" spans="1:6">
      <c r="A15" s="1">
        <v>6</v>
      </c>
      <c r="B15" t="s">
        <v>210</v>
      </c>
      <c r="C15" s="22">
        <v>69.900000000000006</v>
      </c>
      <c r="D15" t="s">
        <v>264</v>
      </c>
      <c r="E15" s="2"/>
    </row>
    <row r="16" spans="1:6">
      <c r="A16" s="1">
        <v>7</v>
      </c>
      <c r="B16" t="s">
        <v>414</v>
      </c>
      <c r="C16" s="22">
        <v>67.099999999999994</v>
      </c>
      <c r="D16" t="s">
        <v>264</v>
      </c>
      <c r="E16" s="2"/>
    </row>
    <row r="17" spans="1:6">
      <c r="A17" s="1">
        <v>8</v>
      </c>
      <c r="B17" t="s">
        <v>388</v>
      </c>
      <c r="C17" s="22">
        <v>66.8</v>
      </c>
      <c r="D17" t="s">
        <v>264</v>
      </c>
      <c r="E17" s="2"/>
    </row>
    <row r="18" spans="1:6">
      <c r="A18" s="20">
        <v>9</v>
      </c>
      <c r="B18" s="20" t="s">
        <v>927</v>
      </c>
      <c r="C18" s="19">
        <v>66</v>
      </c>
      <c r="D18" s="18" t="s">
        <v>942</v>
      </c>
      <c r="E18" s="2"/>
      <c r="F18" s="18"/>
    </row>
    <row r="19" spans="1:6">
      <c r="A19" s="1">
        <v>10</v>
      </c>
      <c r="B19" s="20" t="s">
        <v>3</v>
      </c>
      <c r="C19" s="22">
        <v>63.4</v>
      </c>
      <c r="D19" t="s">
        <v>264</v>
      </c>
      <c r="E19" s="2"/>
    </row>
    <row r="20" spans="1:6">
      <c r="A20" s="20">
        <v>11</v>
      </c>
      <c r="B20" s="20" t="s">
        <v>415</v>
      </c>
      <c r="C20" s="22">
        <v>62.2</v>
      </c>
      <c r="D20" t="s">
        <v>264</v>
      </c>
      <c r="E20" s="2"/>
    </row>
    <row r="21" spans="1:6">
      <c r="A21" s="20">
        <v>12</v>
      </c>
      <c r="B21" s="20" t="s">
        <v>416</v>
      </c>
      <c r="C21" s="22">
        <v>59.1</v>
      </c>
      <c r="D21" t="s">
        <v>264</v>
      </c>
      <c r="E21" s="2"/>
    </row>
    <row r="22" spans="1:6">
      <c r="A22" s="20">
        <v>13</v>
      </c>
      <c r="B22" s="20" t="s">
        <v>417</v>
      </c>
      <c r="C22" s="22">
        <v>54.3</v>
      </c>
      <c r="D22" t="s">
        <v>264</v>
      </c>
      <c r="E22" s="2"/>
    </row>
    <row r="23" spans="1:6">
      <c r="A23" s="20">
        <v>14</v>
      </c>
      <c r="B23" s="20" t="s">
        <v>928</v>
      </c>
      <c r="C23" s="19">
        <v>52.5</v>
      </c>
      <c r="D23" s="18" t="s">
        <v>942</v>
      </c>
      <c r="E23" s="2"/>
      <c r="F23" s="18"/>
    </row>
    <row r="24" spans="1:6">
      <c r="A24" s="20">
        <v>15</v>
      </c>
      <c r="B24" s="20" t="s">
        <v>340</v>
      </c>
      <c r="C24" s="19">
        <v>52.8</v>
      </c>
      <c r="D24" s="18" t="s">
        <v>942</v>
      </c>
      <c r="E24" s="2"/>
      <c r="F24" s="18"/>
    </row>
    <row r="25" spans="1:6">
      <c r="A25" s="20">
        <v>16</v>
      </c>
      <c r="B25" s="20" t="s">
        <v>936</v>
      </c>
      <c r="C25" s="19">
        <v>46.8</v>
      </c>
      <c r="D25" s="18" t="s">
        <v>942</v>
      </c>
      <c r="E25" s="2"/>
      <c r="F25" s="18"/>
    </row>
    <row r="26" spans="1:6">
      <c r="A26" s="20">
        <v>17</v>
      </c>
      <c r="B26" s="20" t="s">
        <v>764</v>
      </c>
      <c r="C26" s="19">
        <v>10</v>
      </c>
      <c r="D26" s="18" t="s">
        <v>942</v>
      </c>
      <c r="E26" s="2"/>
      <c r="F26" s="18"/>
    </row>
    <row r="27" spans="1:6">
      <c r="A27" s="1"/>
      <c r="B27" t="s">
        <v>475</v>
      </c>
      <c r="C27" s="22"/>
      <c r="E27" s="2"/>
    </row>
    <row r="28" spans="1:6">
      <c r="A28" s="1" t="s">
        <v>18</v>
      </c>
      <c r="C28" s="22"/>
      <c r="D28" s="7" t="s">
        <v>150</v>
      </c>
      <c r="E28" s="2">
        <f>SUM(C29:C34)/6</f>
        <v>45.400000000000006</v>
      </c>
      <c r="F28" s="2" t="s">
        <v>151</v>
      </c>
    </row>
    <row r="29" spans="1:6">
      <c r="A29" s="1">
        <v>1</v>
      </c>
      <c r="B29" s="20" t="s">
        <v>418</v>
      </c>
      <c r="C29" s="22">
        <v>58.5</v>
      </c>
      <c r="D29" t="s">
        <v>264</v>
      </c>
      <c r="E29" s="2"/>
    </row>
    <row r="30" spans="1:6">
      <c r="A30" s="1">
        <v>2</v>
      </c>
      <c r="B30" s="20" t="s">
        <v>221</v>
      </c>
      <c r="C30" s="22">
        <v>51</v>
      </c>
      <c r="D30" t="s">
        <v>264</v>
      </c>
      <c r="E30" s="2"/>
    </row>
    <row r="31" spans="1:6">
      <c r="A31" s="1">
        <v>3</v>
      </c>
      <c r="B31" s="20" t="s">
        <v>268</v>
      </c>
      <c r="C31" s="22">
        <v>41.3</v>
      </c>
      <c r="D31" t="s">
        <v>264</v>
      </c>
      <c r="E31" s="2"/>
    </row>
    <row r="32" spans="1:6">
      <c r="A32" s="1">
        <v>4</v>
      </c>
      <c r="B32" s="20" t="s">
        <v>193</v>
      </c>
      <c r="C32" s="22">
        <v>40.9</v>
      </c>
      <c r="D32" t="s">
        <v>264</v>
      </c>
      <c r="E32" s="2"/>
    </row>
    <row r="33" spans="1:7">
      <c r="A33" s="1">
        <v>5</v>
      </c>
      <c r="B33" s="20" t="s">
        <v>419</v>
      </c>
      <c r="C33" s="22">
        <v>40.700000000000003</v>
      </c>
      <c r="D33" t="s">
        <v>264</v>
      </c>
      <c r="E33" s="2"/>
    </row>
    <row r="34" spans="1:7">
      <c r="A34" s="1">
        <v>6</v>
      </c>
      <c r="B34" s="20" t="s">
        <v>20</v>
      </c>
      <c r="C34" s="19">
        <v>40</v>
      </c>
      <c r="D34" t="s">
        <v>942</v>
      </c>
      <c r="E34" s="2"/>
    </row>
    <row r="35" spans="1:7">
      <c r="A35" s="1"/>
      <c r="B35" t="s">
        <v>475</v>
      </c>
      <c r="C35" s="22"/>
      <c r="E35" s="2"/>
    </row>
    <row r="36" spans="1:7" s="18" customFormat="1">
      <c r="A36" s="20"/>
      <c r="C36" s="22"/>
      <c r="E36" s="2"/>
    </row>
    <row r="37" spans="1:7" s="18" customFormat="1">
      <c r="A37" s="1" t="s">
        <v>561</v>
      </c>
      <c r="B37"/>
      <c r="C37" s="22"/>
      <c r="D37"/>
      <c r="E37" s="2"/>
      <c r="F37"/>
    </row>
    <row r="38" spans="1:7" s="18" customFormat="1">
      <c r="A38" s="1" t="s">
        <v>0</v>
      </c>
      <c r="B38"/>
      <c r="C38" s="22"/>
      <c r="D38" t="s">
        <v>150</v>
      </c>
      <c r="E38" s="2">
        <f>SUM(C39:C60)/22</f>
        <v>73.259090909090901</v>
      </c>
      <c r="F38" t="s">
        <v>151</v>
      </c>
    </row>
    <row r="39" spans="1:7" s="18" customFormat="1">
      <c r="A39" s="20">
        <v>1</v>
      </c>
      <c r="B39" s="18" t="s">
        <v>1526</v>
      </c>
      <c r="C39" s="19">
        <v>115.9</v>
      </c>
      <c r="D39" s="18" t="s">
        <v>1523</v>
      </c>
      <c r="E39" s="18" t="s">
        <v>1238</v>
      </c>
    </row>
    <row r="40" spans="1:7" s="18" customFormat="1">
      <c r="A40" s="20">
        <v>2</v>
      </c>
      <c r="B40" s="18" t="s">
        <v>213</v>
      </c>
      <c r="C40" s="22">
        <v>100.55</v>
      </c>
      <c r="D40" s="18" t="s">
        <v>1030</v>
      </c>
      <c r="E40" s="2" t="s">
        <v>1233</v>
      </c>
    </row>
    <row r="41" spans="1:7" s="18" customFormat="1">
      <c r="A41" s="20">
        <v>3</v>
      </c>
      <c r="B41" s="18" t="s">
        <v>33</v>
      </c>
      <c r="C41" s="19">
        <v>99</v>
      </c>
      <c r="D41" s="11" t="s">
        <v>1592</v>
      </c>
      <c r="E41" s="2" t="s">
        <v>1208</v>
      </c>
    </row>
    <row r="42" spans="1:7" s="18" customFormat="1">
      <c r="A42" s="20">
        <v>4</v>
      </c>
      <c r="B42" s="18" t="s">
        <v>161</v>
      </c>
      <c r="C42" s="19">
        <v>95.5</v>
      </c>
      <c r="D42" s="11" t="s">
        <v>1592</v>
      </c>
      <c r="E42" s="2" t="s">
        <v>1208</v>
      </c>
      <c r="F42" s="9"/>
    </row>
    <row r="43" spans="1:7" s="18" customFormat="1">
      <c r="A43" s="20">
        <v>5</v>
      </c>
      <c r="B43" s="18" t="s">
        <v>1095</v>
      </c>
      <c r="C43" s="19">
        <v>95.2</v>
      </c>
      <c r="D43" s="11" t="s">
        <v>1592</v>
      </c>
      <c r="E43" s="2" t="s">
        <v>1208</v>
      </c>
      <c r="F43" s="9"/>
    </row>
    <row r="44" spans="1:7" s="18" customFormat="1">
      <c r="A44" s="20">
        <v>6</v>
      </c>
      <c r="B44" s="18" t="s">
        <v>4</v>
      </c>
      <c r="C44" s="22">
        <v>90.65</v>
      </c>
      <c r="D44" s="18" t="s">
        <v>1030</v>
      </c>
      <c r="E44" s="2" t="s">
        <v>1233</v>
      </c>
      <c r="F44" s="10"/>
    </row>
    <row r="45" spans="1:7" s="18" customFormat="1">
      <c r="A45" s="20">
        <v>7</v>
      </c>
      <c r="B45" s="18" t="s">
        <v>627</v>
      </c>
      <c r="C45" s="19">
        <v>85.2</v>
      </c>
      <c r="D45" s="11" t="s">
        <v>1592</v>
      </c>
      <c r="E45" s="2" t="s">
        <v>1208</v>
      </c>
      <c r="F45" s="9"/>
    </row>
    <row r="46" spans="1:7" s="18" customFormat="1">
      <c r="A46" s="20">
        <v>8</v>
      </c>
      <c r="B46" s="18" t="s">
        <v>285</v>
      </c>
      <c r="C46" s="19">
        <v>80.150000000000006</v>
      </c>
      <c r="D46" s="11" t="s">
        <v>1592</v>
      </c>
      <c r="E46" s="2" t="s">
        <v>1208</v>
      </c>
      <c r="F46" s="10"/>
    </row>
    <row r="47" spans="1:7" s="18" customFormat="1">
      <c r="A47" s="20">
        <v>9</v>
      </c>
      <c r="B47" s="18" t="s">
        <v>327</v>
      </c>
      <c r="C47" s="19">
        <v>77.900000000000006</v>
      </c>
      <c r="D47" s="11" t="s">
        <v>1592</v>
      </c>
      <c r="E47" s="2" t="s">
        <v>1208</v>
      </c>
      <c r="F47" s="10"/>
      <c r="G47" s="21"/>
    </row>
    <row r="48" spans="1:7" s="18" customFormat="1">
      <c r="A48" s="20">
        <v>10</v>
      </c>
      <c r="B48" s="18" t="s">
        <v>756</v>
      </c>
      <c r="C48" s="19">
        <v>75.45</v>
      </c>
      <c r="D48" s="11" t="s">
        <v>1592</v>
      </c>
      <c r="E48" s="2" t="s">
        <v>1208</v>
      </c>
      <c r="F48" s="10"/>
    </row>
    <row r="49" spans="1:6" s="18" customFormat="1">
      <c r="A49" s="20">
        <v>11</v>
      </c>
      <c r="B49" s="18" t="s">
        <v>953</v>
      </c>
      <c r="C49" s="19">
        <v>75.2</v>
      </c>
      <c r="D49" s="11" t="s">
        <v>1592</v>
      </c>
      <c r="E49" s="2" t="s">
        <v>1208</v>
      </c>
      <c r="F49" s="10"/>
    </row>
    <row r="50" spans="1:6" s="18" customFormat="1">
      <c r="A50" s="20">
        <v>12</v>
      </c>
      <c r="B50" s="8" t="s">
        <v>565</v>
      </c>
      <c r="C50" s="23">
        <v>72.819999999999993</v>
      </c>
      <c r="D50" s="11" t="s">
        <v>566</v>
      </c>
      <c r="E50" s="2" t="s">
        <v>1208</v>
      </c>
      <c r="F50" s="10"/>
    </row>
    <row r="51" spans="1:6" s="18" customFormat="1">
      <c r="A51" s="20">
        <v>13</v>
      </c>
      <c r="B51" s="18" t="s">
        <v>448</v>
      </c>
      <c r="C51" s="19">
        <v>71.180000000000007</v>
      </c>
      <c r="D51" s="11" t="s">
        <v>1592</v>
      </c>
      <c r="E51" s="2" t="s">
        <v>1208</v>
      </c>
      <c r="F51" s="10"/>
    </row>
    <row r="52" spans="1:6" s="18" customFormat="1">
      <c r="A52" s="20">
        <v>14</v>
      </c>
      <c r="B52" s="18" t="s">
        <v>347</v>
      </c>
      <c r="C52" s="19">
        <v>67.8</v>
      </c>
      <c r="D52" s="11" t="s">
        <v>1592</v>
      </c>
      <c r="E52" s="2" t="s">
        <v>1208</v>
      </c>
      <c r="F52" s="10"/>
    </row>
    <row r="53" spans="1:6" s="18" customFormat="1">
      <c r="A53" s="20">
        <v>15</v>
      </c>
      <c r="B53" s="18" t="s">
        <v>1591</v>
      </c>
      <c r="C53" s="19">
        <v>65.12</v>
      </c>
      <c r="D53" s="11" t="s">
        <v>1592</v>
      </c>
      <c r="E53" s="2" t="s">
        <v>1208</v>
      </c>
    </row>
    <row r="54" spans="1:6" s="18" customFormat="1">
      <c r="A54" s="20">
        <v>16</v>
      </c>
      <c r="B54" s="8" t="s">
        <v>567</v>
      </c>
      <c r="C54" s="23">
        <v>58.64</v>
      </c>
      <c r="D54" s="11" t="s">
        <v>566</v>
      </c>
      <c r="E54" s="2" t="s">
        <v>1208</v>
      </c>
    </row>
    <row r="55" spans="1:6" s="18" customFormat="1">
      <c r="A55" s="20">
        <v>17</v>
      </c>
      <c r="B55" s="8" t="s">
        <v>569</v>
      </c>
      <c r="C55" s="23">
        <v>56.86</v>
      </c>
      <c r="D55" s="11" t="s">
        <v>566</v>
      </c>
      <c r="E55" s="2" t="s">
        <v>1208</v>
      </c>
      <c r="F55" s="10"/>
    </row>
    <row r="56" spans="1:6" s="18" customFormat="1">
      <c r="A56" s="20">
        <v>18</v>
      </c>
      <c r="B56" s="18" t="s">
        <v>1589</v>
      </c>
      <c r="C56" s="19">
        <v>56.2</v>
      </c>
      <c r="D56" s="11" t="s">
        <v>1592</v>
      </c>
      <c r="E56" s="2" t="s">
        <v>1208</v>
      </c>
      <c r="F56" s="10"/>
    </row>
    <row r="57" spans="1:6" s="18" customFormat="1">
      <c r="A57" s="20">
        <v>19</v>
      </c>
      <c r="B57" s="8" t="s">
        <v>568</v>
      </c>
      <c r="C57" s="23">
        <v>52</v>
      </c>
      <c r="D57" s="11" t="s">
        <v>566</v>
      </c>
      <c r="E57" s="2" t="s">
        <v>1208</v>
      </c>
      <c r="F57" s="10"/>
    </row>
    <row r="58" spans="1:6" s="18" customFormat="1">
      <c r="A58" s="20">
        <v>20</v>
      </c>
      <c r="B58" s="18" t="s">
        <v>1590</v>
      </c>
      <c r="C58" s="19">
        <v>50.08</v>
      </c>
      <c r="D58" s="11" t="s">
        <v>1592</v>
      </c>
      <c r="E58" s="2" t="s">
        <v>1208</v>
      </c>
      <c r="F58" s="10"/>
    </row>
    <row r="59" spans="1:6" s="18" customFormat="1">
      <c r="A59" s="20">
        <v>21</v>
      </c>
      <c r="B59" s="8" t="s">
        <v>570</v>
      </c>
      <c r="C59" s="23">
        <v>48.06</v>
      </c>
      <c r="D59" s="11" t="s">
        <v>566</v>
      </c>
      <c r="E59" s="2" t="s">
        <v>1208</v>
      </c>
    </row>
    <row r="60" spans="1:6" s="18" customFormat="1">
      <c r="A60" s="20">
        <v>22</v>
      </c>
      <c r="B60" s="8" t="s">
        <v>571</v>
      </c>
      <c r="C60" s="23">
        <v>22.24</v>
      </c>
      <c r="D60" s="11" t="s">
        <v>566</v>
      </c>
      <c r="E60" s="2" t="s">
        <v>1208</v>
      </c>
      <c r="F60" s="10"/>
    </row>
    <row r="61" spans="1:6" s="18" customFormat="1">
      <c r="A61" s="20"/>
      <c r="B61" s="18" t="s">
        <v>475</v>
      </c>
      <c r="C61" s="23"/>
      <c r="D61" s="11"/>
      <c r="E61" s="2"/>
      <c r="F61" s="10"/>
    </row>
    <row r="62" spans="1:6" s="18" customFormat="1">
      <c r="A62" s="20" t="s">
        <v>27</v>
      </c>
      <c r="B62" s="8"/>
      <c r="C62" s="23"/>
      <c r="D62" s="18" t="s">
        <v>150</v>
      </c>
      <c r="E62" s="2">
        <f>SUM(C63:C68)/6</f>
        <v>39.353333333333332</v>
      </c>
      <c r="F62" s="18" t="s">
        <v>151</v>
      </c>
    </row>
    <row r="63" spans="1:6" s="18" customFormat="1">
      <c r="A63" s="20">
        <v>1</v>
      </c>
      <c r="B63" s="18" t="s">
        <v>1094</v>
      </c>
      <c r="C63" s="19">
        <v>52.7</v>
      </c>
      <c r="D63" s="11" t="s">
        <v>1592</v>
      </c>
      <c r="E63" s="18" t="s">
        <v>1208</v>
      </c>
    </row>
    <row r="64" spans="1:6" s="18" customFormat="1">
      <c r="A64" s="20">
        <v>2</v>
      </c>
      <c r="B64" s="18" t="s">
        <v>193</v>
      </c>
      <c r="C64" s="43">
        <v>48.52</v>
      </c>
      <c r="D64" s="11" t="s">
        <v>1613</v>
      </c>
      <c r="E64" s="18" t="s">
        <v>1208</v>
      </c>
    </row>
    <row r="65" spans="1:10" s="18" customFormat="1">
      <c r="A65" s="20">
        <v>3</v>
      </c>
      <c r="B65" s="18" t="s">
        <v>1527</v>
      </c>
      <c r="C65" s="19">
        <v>39.75</v>
      </c>
      <c r="D65" s="18" t="s">
        <v>1523</v>
      </c>
      <c r="E65" s="18" t="s">
        <v>1238</v>
      </c>
    </row>
    <row r="66" spans="1:10" s="18" customFormat="1">
      <c r="A66" s="20">
        <v>4</v>
      </c>
      <c r="B66" s="18" t="s">
        <v>1183</v>
      </c>
      <c r="C66" s="19">
        <v>37.9</v>
      </c>
      <c r="D66" s="11" t="s">
        <v>1184</v>
      </c>
      <c r="E66" s="18" t="s">
        <v>1233</v>
      </c>
    </row>
    <row r="67" spans="1:10" s="18" customFormat="1">
      <c r="A67" s="20">
        <v>5</v>
      </c>
      <c r="B67" s="18" t="s">
        <v>1525</v>
      </c>
      <c r="C67" s="19">
        <v>33</v>
      </c>
      <c r="D67" s="18" t="s">
        <v>1523</v>
      </c>
      <c r="E67" s="18" t="s">
        <v>1238</v>
      </c>
    </row>
    <row r="68" spans="1:10" s="18" customFormat="1">
      <c r="A68" s="20">
        <v>6</v>
      </c>
      <c r="B68" s="18" t="s">
        <v>1528</v>
      </c>
      <c r="C68" s="19">
        <v>24.25</v>
      </c>
      <c r="D68" s="18" t="s">
        <v>1523</v>
      </c>
      <c r="E68" s="18" t="s">
        <v>1238</v>
      </c>
    </row>
    <row r="69" spans="1:10" s="18" customFormat="1">
      <c r="A69" s="20"/>
      <c r="B69" s="18" t="s">
        <v>475</v>
      </c>
      <c r="C69" s="19"/>
    </row>
    <row r="70" spans="1:10" s="18" customFormat="1">
      <c r="C70" s="19"/>
    </row>
    <row r="71" spans="1:10" s="18" customFormat="1">
      <c r="A71" s="20" t="s">
        <v>976</v>
      </c>
      <c r="C71" s="22"/>
      <c r="E71" s="2"/>
    </row>
    <row r="72" spans="1:10" s="18" customFormat="1">
      <c r="A72" s="20" t="s">
        <v>0</v>
      </c>
      <c r="C72" s="22" t="s">
        <v>261</v>
      </c>
      <c r="D72" s="20" t="s">
        <v>184</v>
      </c>
      <c r="E72" s="2">
        <f>SUM(C73:C76)/4</f>
        <v>10.25</v>
      </c>
      <c r="F72" s="2" t="s">
        <v>721</v>
      </c>
    </row>
    <row r="73" spans="1:10" s="18" customFormat="1">
      <c r="A73" s="20">
        <v>1</v>
      </c>
      <c r="B73" s="25" t="s">
        <v>161</v>
      </c>
      <c r="C73" s="30">
        <v>15</v>
      </c>
      <c r="D73" s="18" t="s">
        <v>956</v>
      </c>
      <c r="E73" s="2"/>
    </row>
    <row r="74" spans="1:10">
      <c r="A74" s="20">
        <v>2</v>
      </c>
      <c r="B74" s="25" t="s">
        <v>205</v>
      </c>
      <c r="C74" s="30">
        <v>12</v>
      </c>
      <c r="D74" s="18" t="s">
        <v>956</v>
      </c>
      <c r="E74" s="2"/>
      <c r="F74" s="18"/>
      <c r="I74" s="21"/>
      <c r="J74" s="41"/>
    </row>
    <row r="75" spans="1:10">
      <c r="A75" s="20">
        <v>3</v>
      </c>
      <c r="B75" s="25" t="s">
        <v>4</v>
      </c>
      <c r="C75" s="30">
        <v>9</v>
      </c>
      <c r="D75" s="18" t="s">
        <v>956</v>
      </c>
      <c r="E75" s="2"/>
      <c r="F75" s="18"/>
    </row>
    <row r="76" spans="1:10" s="18" customFormat="1">
      <c r="A76" s="20">
        <v>5</v>
      </c>
      <c r="B76" s="21" t="s">
        <v>1095</v>
      </c>
      <c r="C76" s="30">
        <v>5</v>
      </c>
      <c r="D76" s="18" t="s">
        <v>1613</v>
      </c>
      <c r="E76" s="2"/>
    </row>
    <row r="77" spans="1:10">
      <c r="A77" s="20"/>
      <c r="B77" s="18"/>
      <c r="C77" s="22" t="s">
        <v>606</v>
      </c>
      <c r="D77" s="18"/>
      <c r="E77" s="2"/>
      <c r="F77" s="18"/>
    </row>
    <row r="78" spans="1:10">
      <c r="A78" s="20">
        <v>5</v>
      </c>
      <c r="B78" s="25" t="s">
        <v>340</v>
      </c>
      <c r="C78" s="30">
        <v>9</v>
      </c>
      <c r="D78" s="18" t="s">
        <v>956</v>
      </c>
      <c r="E78" s="2"/>
      <c r="F78" s="18"/>
    </row>
    <row r="79" spans="1:10">
      <c r="A79" s="20">
        <v>6</v>
      </c>
      <c r="B79" s="25" t="s">
        <v>962</v>
      </c>
      <c r="C79" s="30">
        <v>8</v>
      </c>
      <c r="D79" s="18" t="s">
        <v>956</v>
      </c>
      <c r="E79" s="2"/>
      <c r="F79" s="18"/>
    </row>
    <row r="80" spans="1:10">
      <c r="A80" s="20">
        <v>7</v>
      </c>
      <c r="B80" s="25" t="s">
        <v>285</v>
      </c>
      <c r="C80" s="30">
        <v>7</v>
      </c>
      <c r="D80" s="18" t="s">
        <v>956</v>
      </c>
      <c r="E80" s="2"/>
      <c r="F80" s="18"/>
    </row>
    <row r="81" spans="1:6">
      <c r="A81" s="20">
        <v>7</v>
      </c>
      <c r="B81" s="25" t="s">
        <v>1</v>
      </c>
      <c r="C81" s="30">
        <v>7</v>
      </c>
      <c r="D81" s="18" t="s">
        <v>956</v>
      </c>
      <c r="E81" s="2"/>
      <c r="F81" s="18"/>
    </row>
    <row r="82" spans="1:6" s="18" customFormat="1">
      <c r="A82" s="20">
        <v>9</v>
      </c>
      <c r="B82" t="s">
        <v>205</v>
      </c>
      <c r="C82" s="30">
        <v>5</v>
      </c>
      <c r="E82" s="2"/>
    </row>
    <row r="83" spans="1:6">
      <c r="A83" s="20"/>
      <c r="B83" s="18"/>
      <c r="C83" s="22" t="s">
        <v>258</v>
      </c>
      <c r="D83" s="18"/>
      <c r="E83" s="2"/>
      <c r="F83" s="18"/>
    </row>
    <row r="84" spans="1:6">
      <c r="A84" s="20">
        <v>10</v>
      </c>
      <c r="B84" s="25" t="s">
        <v>749</v>
      </c>
      <c r="C84" s="30">
        <v>17</v>
      </c>
      <c r="D84" s="18" t="s">
        <v>956</v>
      </c>
      <c r="E84" s="2"/>
      <c r="F84" s="18"/>
    </row>
    <row r="85" spans="1:6">
      <c r="A85" s="20">
        <v>11</v>
      </c>
      <c r="B85" s="25" t="s">
        <v>327</v>
      </c>
      <c r="C85" s="30">
        <v>14</v>
      </c>
      <c r="D85" s="18" t="s">
        <v>956</v>
      </c>
      <c r="E85" s="2"/>
      <c r="F85" s="18"/>
    </row>
    <row r="86" spans="1:6">
      <c r="A86" s="20">
        <v>12</v>
      </c>
      <c r="B86" s="25" t="s">
        <v>952</v>
      </c>
      <c r="C86" s="30">
        <v>12</v>
      </c>
      <c r="D86" s="18" t="s">
        <v>956</v>
      </c>
      <c r="E86" s="2"/>
      <c r="F86" s="18"/>
    </row>
    <row r="87" spans="1:6" s="18" customFormat="1">
      <c r="A87" s="20">
        <v>13</v>
      </c>
      <c r="B87" t="s">
        <v>1036</v>
      </c>
      <c r="C87" s="30">
        <v>9</v>
      </c>
      <c r="D87" s="18" t="s">
        <v>1039</v>
      </c>
      <c r="E87" s="2"/>
    </row>
    <row r="88" spans="1:6">
      <c r="A88" s="20">
        <v>14</v>
      </c>
      <c r="B88" s="25" t="s">
        <v>594</v>
      </c>
      <c r="C88" s="30">
        <v>7</v>
      </c>
      <c r="D88" s="18" t="s">
        <v>956</v>
      </c>
      <c r="E88" s="2"/>
      <c r="F88" s="18"/>
    </row>
    <row r="89" spans="1:6" s="18" customFormat="1">
      <c r="A89" s="20">
        <v>15</v>
      </c>
      <c r="B89" t="s">
        <v>713</v>
      </c>
      <c r="C89" s="30">
        <v>6</v>
      </c>
      <c r="D89" s="18" t="s">
        <v>1039</v>
      </c>
      <c r="E89" s="2"/>
    </row>
    <row r="90" spans="1:6" s="18" customFormat="1">
      <c r="A90" s="20">
        <v>15</v>
      </c>
      <c r="B90" t="s">
        <v>285</v>
      </c>
      <c r="C90" s="30">
        <v>6</v>
      </c>
      <c r="D90" s="18" t="s">
        <v>1039</v>
      </c>
      <c r="E90" s="2"/>
    </row>
    <row r="91" spans="1:6">
      <c r="A91" s="20">
        <v>17</v>
      </c>
      <c r="B91" s="25" t="s">
        <v>953</v>
      </c>
      <c r="C91" s="30">
        <v>5</v>
      </c>
      <c r="D91" s="18" t="s">
        <v>956</v>
      </c>
      <c r="E91" s="2"/>
      <c r="F91" s="18"/>
    </row>
    <row r="92" spans="1:6">
      <c r="A92" s="20"/>
      <c r="B92" s="18"/>
      <c r="C92" s="22" t="s">
        <v>265</v>
      </c>
      <c r="D92" s="18"/>
      <c r="E92" s="2"/>
      <c r="F92" s="18"/>
    </row>
    <row r="93" spans="1:6">
      <c r="A93" s="20">
        <v>18</v>
      </c>
      <c r="B93" s="25" t="s">
        <v>961</v>
      </c>
      <c r="C93" s="30">
        <v>16</v>
      </c>
      <c r="D93" s="18" t="s">
        <v>956</v>
      </c>
      <c r="E93" s="2"/>
      <c r="F93" s="18"/>
    </row>
    <row r="94" spans="1:6" s="18" customFormat="1">
      <c r="A94" s="20">
        <v>18</v>
      </c>
      <c r="B94" t="s">
        <v>757</v>
      </c>
      <c r="C94" s="30">
        <v>16</v>
      </c>
      <c r="D94" s="18" t="s">
        <v>1039</v>
      </c>
      <c r="E94" s="2"/>
    </row>
    <row r="95" spans="1:6" s="18" customFormat="1">
      <c r="A95" s="20">
        <v>18</v>
      </c>
      <c r="B95" t="s">
        <v>1035</v>
      </c>
      <c r="C95" s="30">
        <v>16</v>
      </c>
      <c r="D95" s="18" t="s">
        <v>1039</v>
      </c>
      <c r="E95" s="2"/>
    </row>
    <row r="96" spans="1:6">
      <c r="A96" s="20">
        <v>21</v>
      </c>
      <c r="B96" s="25" t="s">
        <v>951</v>
      </c>
      <c r="C96" s="30">
        <v>13</v>
      </c>
      <c r="D96" s="18" t="s">
        <v>956</v>
      </c>
      <c r="E96" s="2"/>
      <c r="F96" s="18"/>
    </row>
    <row r="97" spans="1:6">
      <c r="A97" s="20">
        <v>22</v>
      </c>
      <c r="B97" s="25" t="s">
        <v>971</v>
      </c>
      <c r="C97" s="30">
        <v>12</v>
      </c>
      <c r="D97" s="18" t="s">
        <v>956</v>
      </c>
      <c r="E97" s="2"/>
      <c r="F97" s="18"/>
    </row>
    <row r="98" spans="1:6">
      <c r="A98" s="20">
        <v>23</v>
      </c>
      <c r="B98" s="25" t="s">
        <v>977</v>
      </c>
      <c r="C98" s="30">
        <v>9</v>
      </c>
      <c r="D98" s="18" t="s">
        <v>956</v>
      </c>
      <c r="E98" s="2"/>
      <c r="F98" s="18"/>
    </row>
    <row r="99" spans="1:6">
      <c r="A99" s="20">
        <v>24</v>
      </c>
      <c r="B99" s="25" t="s">
        <v>757</v>
      </c>
      <c r="C99" s="30">
        <v>6</v>
      </c>
      <c r="D99" s="18" t="s">
        <v>956</v>
      </c>
      <c r="E99" s="2"/>
      <c r="F99" s="18"/>
    </row>
    <row r="100" spans="1:6">
      <c r="A100" s="20">
        <v>25</v>
      </c>
      <c r="B100" s="25" t="s">
        <v>970</v>
      </c>
      <c r="C100" s="30">
        <v>5</v>
      </c>
      <c r="D100" s="18" t="s">
        <v>956</v>
      </c>
      <c r="E100" s="2"/>
      <c r="F100" s="18"/>
    </row>
    <row r="101" spans="1:6">
      <c r="A101" s="20"/>
      <c r="B101" s="18"/>
      <c r="C101" s="22" t="s">
        <v>605</v>
      </c>
      <c r="D101" s="18"/>
      <c r="E101" s="2"/>
      <c r="F101" s="18"/>
    </row>
    <row r="102" spans="1:6">
      <c r="A102" s="20">
        <v>26</v>
      </c>
      <c r="B102" s="25" t="s">
        <v>963</v>
      </c>
      <c r="C102" s="30">
        <v>18</v>
      </c>
      <c r="D102" s="18" t="s">
        <v>956</v>
      </c>
      <c r="E102" s="2"/>
      <c r="F102" s="18"/>
    </row>
    <row r="103" spans="1:6">
      <c r="A103" s="20">
        <v>27</v>
      </c>
      <c r="B103" s="25" t="s">
        <v>247</v>
      </c>
      <c r="C103" s="30">
        <v>17</v>
      </c>
      <c r="D103" s="18" t="s">
        <v>956</v>
      </c>
      <c r="E103" s="2"/>
      <c r="F103" s="18"/>
    </row>
    <row r="104" spans="1:6">
      <c r="A104" s="20"/>
      <c r="B104" s="18" t="s">
        <v>475</v>
      </c>
      <c r="C104" s="22"/>
      <c r="D104" s="18"/>
      <c r="E104" s="2"/>
      <c r="F104" s="18"/>
    </row>
    <row r="105" spans="1:6">
      <c r="A105" s="20" t="s">
        <v>18</v>
      </c>
      <c r="B105" s="18"/>
      <c r="C105" s="22" t="s">
        <v>265</v>
      </c>
      <c r="D105" s="19" t="s">
        <v>184</v>
      </c>
      <c r="E105" s="2">
        <f>SUM(C106)</f>
        <v>6</v>
      </c>
      <c r="F105" s="2" t="s">
        <v>721</v>
      </c>
    </row>
    <row r="106" spans="1:6">
      <c r="A106" s="20">
        <v>1</v>
      </c>
      <c r="B106" s="25" t="s">
        <v>20</v>
      </c>
      <c r="C106" s="30">
        <v>6</v>
      </c>
      <c r="D106" s="18" t="s">
        <v>956</v>
      </c>
      <c r="E106" s="18"/>
      <c r="F106" s="18"/>
    </row>
    <row r="107" spans="1:6">
      <c r="A107" s="20"/>
      <c r="B107" s="18"/>
      <c r="C107" s="19" t="s">
        <v>284</v>
      </c>
      <c r="D107" s="18"/>
      <c r="E107" s="2"/>
      <c r="F107" s="18"/>
    </row>
    <row r="108" spans="1:6">
      <c r="A108" s="20">
        <v>2</v>
      </c>
      <c r="B108" s="25" t="s">
        <v>955</v>
      </c>
      <c r="C108" s="30">
        <v>19</v>
      </c>
      <c r="D108" s="18" t="s">
        <v>956</v>
      </c>
      <c r="E108" s="2"/>
      <c r="F108" s="18"/>
    </row>
    <row r="109" spans="1:6">
      <c r="A109" s="20">
        <v>3</v>
      </c>
      <c r="B109" s="25" t="s">
        <v>760</v>
      </c>
      <c r="C109" s="30">
        <v>13</v>
      </c>
      <c r="D109" s="18" t="s">
        <v>956</v>
      </c>
      <c r="E109" s="2"/>
      <c r="F109" s="18"/>
    </row>
    <row r="110" spans="1:6">
      <c r="C110" s="19" t="s">
        <v>353</v>
      </c>
    </row>
    <row r="111" spans="1:6">
      <c r="A111" s="20">
        <v>4</v>
      </c>
      <c r="B111" t="s">
        <v>1038</v>
      </c>
      <c r="C111" s="43">
        <v>24</v>
      </c>
      <c r="D111" s="18" t="s">
        <v>1039</v>
      </c>
    </row>
    <row r="113" spans="1:6" s="18" customFormat="1">
      <c r="A113" s="1"/>
      <c r="B113" t="s">
        <v>475</v>
      </c>
      <c r="C113" s="22"/>
      <c r="D113"/>
      <c r="E113" s="2"/>
      <c r="F113"/>
    </row>
    <row r="114" spans="1:6" s="18" customFormat="1">
      <c r="A114" s="1"/>
      <c r="B114"/>
      <c r="C114" s="22"/>
      <c r="D114"/>
      <c r="E114" s="2"/>
      <c r="F114"/>
    </row>
    <row r="115" spans="1:6" s="18" customFormat="1">
      <c r="A115" s="20" t="s">
        <v>1027</v>
      </c>
      <c r="C115" s="22"/>
      <c r="E115" s="2"/>
    </row>
    <row r="116" spans="1:6" s="18" customFormat="1">
      <c r="A116" s="20" t="s">
        <v>0</v>
      </c>
      <c r="C116" s="22"/>
      <c r="D116" s="18" t="s">
        <v>150</v>
      </c>
      <c r="E116" s="2">
        <f>SUM(C117:C119)/3</f>
        <v>70.266666666666666</v>
      </c>
      <c r="F116" s="18" t="s">
        <v>151</v>
      </c>
    </row>
    <row r="117" spans="1:6" s="18" customFormat="1">
      <c r="A117" s="20">
        <v>1</v>
      </c>
      <c r="B117" s="18" t="s">
        <v>1524</v>
      </c>
      <c r="C117" s="19">
        <v>70.900000000000006</v>
      </c>
      <c r="D117" s="18" t="s">
        <v>1523</v>
      </c>
      <c r="E117" s="18" t="s">
        <v>1238</v>
      </c>
    </row>
    <row r="118" spans="1:6" s="18" customFormat="1">
      <c r="A118" s="20">
        <v>2</v>
      </c>
      <c r="B118" t="s">
        <v>213</v>
      </c>
      <c r="C118" s="19">
        <v>69.95</v>
      </c>
      <c r="D118" t="s">
        <v>1033</v>
      </c>
      <c r="E118" t="s">
        <v>1233</v>
      </c>
      <c r="F118"/>
    </row>
    <row r="119" spans="1:6" s="18" customFormat="1">
      <c r="A119" s="20">
        <v>2</v>
      </c>
      <c r="B119" t="s">
        <v>33</v>
      </c>
      <c r="C119" s="19">
        <v>69.95</v>
      </c>
      <c r="D119" s="18" t="s">
        <v>1030</v>
      </c>
      <c r="E119" t="s">
        <v>1208</v>
      </c>
    </row>
    <row r="120" spans="1:6" s="18" customFormat="1">
      <c r="A120" s="20"/>
      <c r="B120" s="18" t="s">
        <v>475</v>
      </c>
      <c r="C120" s="19"/>
      <c r="E120" s="2"/>
    </row>
    <row r="121" spans="1:6">
      <c r="A121" s="20" t="s">
        <v>27</v>
      </c>
      <c r="B121" s="18"/>
      <c r="D121" s="18" t="s">
        <v>150</v>
      </c>
      <c r="E121" s="2">
        <f>SUM(C122:C123)/2</f>
        <v>36.82</v>
      </c>
      <c r="F121" s="18" t="s">
        <v>151</v>
      </c>
    </row>
    <row r="122" spans="1:6" s="18" customFormat="1">
      <c r="A122" s="20">
        <v>1</v>
      </c>
      <c r="B122" s="21" t="s">
        <v>1094</v>
      </c>
      <c r="C122" s="43">
        <v>43.18</v>
      </c>
      <c r="D122" s="18" t="s">
        <v>1613</v>
      </c>
      <c r="E122" s="2"/>
    </row>
    <row r="123" spans="1:6" s="18" customFormat="1">
      <c r="A123" s="20">
        <v>2</v>
      </c>
      <c r="B123" s="21" t="s">
        <v>1018</v>
      </c>
      <c r="C123" s="43">
        <v>30.46</v>
      </c>
      <c r="D123" s="18" t="s">
        <v>1613</v>
      </c>
      <c r="E123" s="2"/>
    </row>
    <row r="124" spans="1:6" s="18" customFormat="1">
      <c r="A124" s="20"/>
      <c r="B124" s="18" t="s">
        <v>475</v>
      </c>
      <c r="C124" s="19"/>
      <c r="E124" s="2"/>
    </row>
    <row r="125" spans="1:6">
      <c r="A125" s="1" t="s">
        <v>99</v>
      </c>
      <c r="C125" s="22"/>
      <c r="E125" s="2"/>
      <c r="F125" s="2" t="s">
        <v>721</v>
      </c>
    </row>
    <row r="126" spans="1:6">
      <c r="A126" s="1" t="s">
        <v>0</v>
      </c>
      <c r="C126" s="22" t="s">
        <v>322</v>
      </c>
      <c r="D126" s="20" t="s">
        <v>184</v>
      </c>
      <c r="E126" s="2">
        <f>SUM(C127:C134)/8</f>
        <v>12.75</v>
      </c>
      <c r="F126" s="18"/>
    </row>
    <row r="127" spans="1:6" s="18" customFormat="1">
      <c r="A127" s="20">
        <v>1</v>
      </c>
      <c r="B127" s="18" t="s">
        <v>4</v>
      </c>
      <c r="C127" s="19">
        <v>21</v>
      </c>
      <c r="D127" s="18" t="s">
        <v>823</v>
      </c>
      <c r="E127" s="2"/>
    </row>
    <row r="128" spans="1:6">
      <c r="A128" s="20">
        <v>2</v>
      </c>
      <c r="B128" s="18" t="s">
        <v>213</v>
      </c>
      <c r="C128" s="19">
        <v>19</v>
      </c>
      <c r="D128" s="18" t="s">
        <v>1184</v>
      </c>
      <c r="E128" s="2"/>
      <c r="F128" s="18"/>
    </row>
    <row r="129" spans="1:9">
      <c r="A129" s="20">
        <v>3</v>
      </c>
      <c r="B129" s="18" t="s">
        <v>340</v>
      </c>
      <c r="C129" s="19">
        <v>16</v>
      </c>
      <c r="D129" s="18" t="s">
        <v>823</v>
      </c>
      <c r="E129" s="2"/>
      <c r="F129" s="18"/>
    </row>
    <row r="130" spans="1:9">
      <c r="A130" s="20">
        <v>4</v>
      </c>
      <c r="B130" s="18" t="s">
        <v>3</v>
      </c>
      <c r="C130" s="19">
        <v>13</v>
      </c>
      <c r="D130" s="18" t="s">
        <v>823</v>
      </c>
      <c r="E130" s="2"/>
      <c r="F130" s="18"/>
    </row>
    <row r="131" spans="1:9">
      <c r="A131" s="20">
        <v>5</v>
      </c>
      <c r="B131" s="18" t="s">
        <v>161</v>
      </c>
      <c r="C131" s="19">
        <v>12</v>
      </c>
      <c r="D131" s="18" t="s">
        <v>823</v>
      </c>
      <c r="E131" s="2"/>
      <c r="F131" s="18"/>
    </row>
    <row r="132" spans="1:9">
      <c r="A132" s="20">
        <v>6</v>
      </c>
      <c r="B132" s="18" t="s">
        <v>813</v>
      </c>
      <c r="C132" s="19">
        <v>10</v>
      </c>
      <c r="D132" s="18" t="s">
        <v>823</v>
      </c>
      <c r="E132" s="2"/>
      <c r="F132" s="18"/>
      <c r="H132" s="21"/>
      <c r="I132" s="41"/>
    </row>
    <row r="133" spans="1:9">
      <c r="A133" s="20">
        <v>7</v>
      </c>
      <c r="B133" s="18" t="s">
        <v>594</v>
      </c>
      <c r="C133" s="19">
        <v>6</v>
      </c>
      <c r="D133" s="18" t="s">
        <v>823</v>
      </c>
      <c r="E133" s="2"/>
      <c r="F133" s="18"/>
    </row>
    <row r="134" spans="1:9">
      <c r="A134" s="20">
        <v>8</v>
      </c>
      <c r="B134" s="18" t="s">
        <v>817</v>
      </c>
      <c r="C134" s="19">
        <v>5</v>
      </c>
      <c r="D134" s="18" t="s">
        <v>823</v>
      </c>
      <c r="E134" s="2"/>
      <c r="F134" s="18"/>
    </row>
    <row r="135" spans="1:9">
      <c r="A135" s="20"/>
      <c r="B135" s="18"/>
      <c r="C135" s="19" t="s">
        <v>824</v>
      </c>
      <c r="D135" s="18"/>
      <c r="E135" s="2"/>
      <c r="F135" s="18"/>
    </row>
    <row r="136" spans="1:9">
      <c r="A136" s="20">
        <v>8</v>
      </c>
      <c r="B136" s="18" t="s">
        <v>816</v>
      </c>
      <c r="C136" s="19">
        <v>7</v>
      </c>
      <c r="D136" s="18" t="s">
        <v>823</v>
      </c>
      <c r="E136" s="2"/>
      <c r="F136" s="18"/>
    </row>
    <row r="137" spans="1:9">
      <c r="A137" s="20">
        <v>9</v>
      </c>
      <c r="B137" s="18" t="s">
        <v>32</v>
      </c>
      <c r="C137" s="19">
        <v>6</v>
      </c>
      <c r="D137" s="18" t="s">
        <v>823</v>
      </c>
      <c r="E137" s="2"/>
      <c r="F137" s="18"/>
    </row>
    <row r="138" spans="1:9">
      <c r="A138" s="20">
        <v>9</v>
      </c>
      <c r="B138" s="18" t="s">
        <v>815</v>
      </c>
      <c r="C138" s="19">
        <v>6</v>
      </c>
      <c r="D138" s="18" t="s">
        <v>823</v>
      </c>
      <c r="E138" s="2"/>
      <c r="F138" s="18"/>
    </row>
    <row r="139" spans="1:9">
      <c r="A139" s="20">
        <v>9</v>
      </c>
      <c r="B139" s="18" t="s">
        <v>819</v>
      </c>
      <c r="C139" s="19">
        <v>6</v>
      </c>
      <c r="D139" s="18" t="s">
        <v>823</v>
      </c>
      <c r="E139" s="2"/>
      <c r="F139" s="18"/>
    </row>
    <row r="140" spans="1:9" s="18" customFormat="1">
      <c r="A140" s="20">
        <v>9</v>
      </c>
      <c r="B140" s="21" t="s">
        <v>1581</v>
      </c>
      <c r="C140" s="19">
        <v>6</v>
      </c>
      <c r="D140" s="18" t="s">
        <v>1613</v>
      </c>
      <c r="E140" s="2"/>
    </row>
    <row r="141" spans="1:9">
      <c r="A141" s="20">
        <v>13</v>
      </c>
      <c r="B141" s="18" t="s">
        <v>347</v>
      </c>
      <c r="C141" s="19">
        <v>5</v>
      </c>
      <c r="D141" s="18" t="s">
        <v>823</v>
      </c>
      <c r="E141" s="2"/>
      <c r="F141" s="18"/>
    </row>
    <row r="142" spans="1:9">
      <c r="A142" s="20">
        <v>13</v>
      </c>
      <c r="B142" s="18" t="s">
        <v>811</v>
      </c>
      <c r="C142" s="19">
        <v>5</v>
      </c>
      <c r="D142" s="18" t="s">
        <v>823</v>
      </c>
      <c r="E142" s="2"/>
      <c r="F142" s="18"/>
    </row>
    <row r="143" spans="1:9">
      <c r="A143" s="20"/>
      <c r="B143" s="18"/>
      <c r="C143" s="19" t="s">
        <v>825</v>
      </c>
      <c r="D143" s="18"/>
      <c r="E143" s="2"/>
      <c r="F143" s="18"/>
    </row>
    <row r="144" spans="1:9">
      <c r="A144" s="20">
        <v>15</v>
      </c>
      <c r="B144" s="18" t="s">
        <v>826</v>
      </c>
      <c r="C144" s="19">
        <v>13</v>
      </c>
      <c r="D144" s="18" t="s">
        <v>823</v>
      </c>
      <c r="E144" s="2"/>
      <c r="F144" s="18"/>
    </row>
    <row r="145" spans="1:6">
      <c r="A145" s="20">
        <v>16</v>
      </c>
      <c r="B145" s="18" t="s">
        <v>10</v>
      </c>
      <c r="C145" s="19">
        <v>10</v>
      </c>
      <c r="D145" s="18" t="s">
        <v>823</v>
      </c>
      <c r="E145" s="2"/>
      <c r="F145" s="18"/>
    </row>
    <row r="146" spans="1:6">
      <c r="A146" s="20">
        <v>17</v>
      </c>
      <c r="B146" s="18" t="s">
        <v>536</v>
      </c>
      <c r="C146" s="19">
        <v>7</v>
      </c>
      <c r="D146" s="18" t="s">
        <v>823</v>
      </c>
      <c r="E146" s="2"/>
      <c r="F146" s="18"/>
    </row>
    <row r="147" spans="1:6">
      <c r="A147" s="20"/>
      <c r="B147" s="18"/>
      <c r="C147" s="19" t="s">
        <v>827</v>
      </c>
      <c r="D147" s="18"/>
      <c r="E147" s="2"/>
      <c r="F147" s="18"/>
    </row>
    <row r="148" spans="1:6">
      <c r="A148" s="20">
        <v>18</v>
      </c>
      <c r="B148" s="18" t="s">
        <v>247</v>
      </c>
      <c r="C148" s="19">
        <v>6</v>
      </c>
      <c r="D148" s="18" t="s">
        <v>823</v>
      </c>
      <c r="E148" s="2"/>
      <c r="F148" s="18"/>
    </row>
    <row r="149" spans="1:6">
      <c r="A149" s="20"/>
      <c r="B149" s="18"/>
      <c r="C149" s="19" t="s">
        <v>828</v>
      </c>
      <c r="D149" s="18"/>
      <c r="E149" s="2"/>
      <c r="F149" s="18"/>
    </row>
    <row r="150" spans="1:6">
      <c r="A150" s="20">
        <v>19</v>
      </c>
      <c r="B150" s="18" t="s">
        <v>822</v>
      </c>
      <c r="C150" s="19">
        <v>23</v>
      </c>
      <c r="D150" s="18" t="s">
        <v>823</v>
      </c>
      <c r="E150" s="2"/>
    </row>
    <row r="151" spans="1:6">
      <c r="A151" s="1"/>
      <c r="B151" t="s">
        <v>475</v>
      </c>
      <c r="C151" s="22"/>
      <c r="E151" s="2"/>
    </row>
    <row r="152" spans="1:6">
      <c r="A152" s="1" t="s">
        <v>27</v>
      </c>
      <c r="C152" s="22" t="s">
        <v>413</v>
      </c>
      <c r="E152" s="2"/>
    </row>
    <row r="153" spans="1:6">
      <c r="A153" s="1">
        <v>1</v>
      </c>
      <c r="B153" t="s">
        <v>20</v>
      </c>
      <c r="C153" s="22">
        <v>5</v>
      </c>
      <c r="D153" t="s">
        <v>242</v>
      </c>
      <c r="E153" s="2"/>
      <c r="F153" s="18"/>
    </row>
    <row r="154" spans="1:6">
      <c r="A154" s="20"/>
      <c r="B154" s="18"/>
      <c r="C154" s="19" t="s">
        <v>827</v>
      </c>
      <c r="D154" s="18"/>
      <c r="E154" s="2"/>
      <c r="F154" s="18"/>
    </row>
    <row r="155" spans="1:6">
      <c r="A155" s="20">
        <v>2</v>
      </c>
      <c r="B155" s="18" t="s">
        <v>22</v>
      </c>
      <c r="C155" s="19">
        <v>12</v>
      </c>
      <c r="D155" s="18" t="s">
        <v>823</v>
      </c>
      <c r="E155" s="2"/>
      <c r="F155" s="18"/>
    </row>
    <row r="156" spans="1:6">
      <c r="A156" s="20">
        <v>3</v>
      </c>
      <c r="B156" s="18" t="s">
        <v>821</v>
      </c>
      <c r="C156" s="19">
        <v>11</v>
      </c>
      <c r="D156" s="18" t="s">
        <v>823</v>
      </c>
      <c r="E156" s="2"/>
      <c r="F156" s="18"/>
    </row>
    <row r="157" spans="1:6">
      <c r="A157" s="20"/>
      <c r="B157" s="18"/>
      <c r="C157" s="22"/>
      <c r="D157" s="18"/>
      <c r="E157" s="2"/>
    </row>
    <row r="158" spans="1:6">
      <c r="A158" s="1"/>
      <c r="B158" t="s">
        <v>475</v>
      </c>
      <c r="C158" s="22"/>
      <c r="E158" s="2"/>
    </row>
    <row r="159" spans="1:6">
      <c r="A159" s="1"/>
      <c r="C159" s="22"/>
      <c r="E159" s="2"/>
    </row>
    <row r="160" spans="1:6">
      <c r="A160" s="1" t="s">
        <v>100</v>
      </c>
      <c r="C160" s="22" t="s">
        <v>540</v>
      </c>
      <c r="E160" s="2"/>
    </row>
    <row r="161" spans="1:6">
      <c r="A161" s="1" t="s">
        <v>31</v>
      </c>
      <c r="C161" s="22"/>
      <c r="E161" s="2"/>
    </row>
    <row r="162" spans="1:6">
      <c r="A162" s="1">
        <v>1</v>
      </c>
      <c r="B162" t="s">
        <v>133</v>
      </c>
      <c r="C162" s="22" t="s">
        <v>410</v>
      </c>
      <c r="D162" t="s">
        <v>411</v>
      </c>
      <c r="E162" s="2"/>
    </row>
    <row r="163" spans="1:6">
      <c r="A163" s="1"/>
      <c r="C163" s="22"/>
      <c r="E163" s="2"/>
    </row>
    <row r="164" spans="1:6">
      <c r="A164" s="1"/>
      <c r="B164" t="s">
        <v>475</v>
      </c>
      <c r="C164" s="22"/>
      <c r="E164" s="2"/>
    </row>
    <row r="165" spans="1:6">
      <c r="A165" s="1" t="s">
        <v>101</v>
      </c>
      <c r="C165" s="22"/>
      <c r="E165" s="2"/>
    </row>
    <row r="166" spans="1:6">
      <c r="A166" s="1" t="s">
        <v>31</v>
      </c>
      <c r="C166" s="22" t="s">
        <v>334</v>
      </c>
      <c r="E166" s="2"/>
    </row>
    <row r="167" spans="1:6">
      <c r="A167" s="1">
        <v>1</v>
      </c>
      <c r="B167" t="s">
        <v>136</v>
      </c>
      <c r="C167" s="22">
        <v>14.77</v>
      </c>
      <c r="D167" t="s">
        <v>264</v>
      </c>
      <c r="E167" s="2"/>
    </row>
    <row r="168" spans="1:6">
      <c r="A168" s="1">
        <v>2</v>
      </c>
      <c r="B168" t="s">
        <v>133</v>
      </c>
      <c r="C168" s="22">
        <v>9.75</v>
      </c>
      <c r="D168" t="s">
        <v>264</v>
      </c>
      <c r="E168" s="2"/>
    </row>
    <row r="169" spans="1:6">
      <c r="A169" s="1">
        <v>3</v>
      </c>
      <c r="B169" t="s">
        <v>4</v>
      </c>
      <c r="C169" s="22">
        <v>7.1</v>
      </c>
      <c r="D169" t="s">
        <v>264</v>
      </c>
      <c r="E169" s="2"/>
    </row>
    <row r="170" spans="1:6">
      <c r="A170" s="1">
        <v>4</v>
      </c>
      <c r="B170" t="s">
        <v>388</v>
      </c>
      <c r="C170" s="22">
        <v>6.45</v>
      </c>
      <c r="D170" t="s">
        <v>264</v>
      </c>
      <c r="E170" s="2"/>
    </row>
    <row r="171" spans="1:6">
      <c r="A171" s="1">
        <v>5</v>
      </c>
      <c r="B171" t="s">
        <v>6</v>
      </c>
      <c r="C171" s="22">
        <v>4.26</v>
      </c>
      <c r="D171" t="s">
        <v>264</v>
      </c>
      <c r="E171" s="2"/>
    </row>
    <row r="172" spans="1:6">
      <c r="A172" s="1">
        <v>6</v>
      </c>
      <c r="B172" t="s">
        <v>288</v>
      </c>
      <c r="C172" s="22">
        <v>2.16</v>
      </c>
      <c r="D172" t="s">
        <v>264</v>
      </c>
      <c r="E172" s="2"/>
    </row>
    <row r="173" spans="1:6">
      <c r="A173" s="1"/>
      <c r="C173" s="22"/>
      <c r="E173" s="2"/>
      <c r="F173" s="18"/>
    </row>
    <row r="174" spans="1:6">
      <c r="A174" s="20"/>
      <c r="B174" s="18" t="s">
        <v>475</v>
      </c>
      <c r="C174" s="22"/>
      <c r="D174" s="18"/>
      <c r="E174" s="2"/>
      <c r="F174" s="18"/>
    </row>
    <row r="175" spans="1:6">
      <c r="A175" s="20" t="s">
        <v>562</v>
      </c>
      <c r="B175" s="18"/>
      <c r="C175" s="22" t="s">
        <v>258</v>
      </c>
      <c r="D175" s="18"/>
      <c r="E175" s="2"/>
      <c r="F175" s="18"/>
    </row>
    <row r="176" spans="1:6">
      <c r="A176" s="20">
        <v>1</v>
      </c>
      <c r="B176" s="18" t="s">
        <v>894</v>
      </c>
      <c r="C176" s="22">
        <v>12</v>
      </c>
      <c r="D176" s="18" t="s">
        <v>891</v>
      </c>
      <c r="E176" s="2"/>
      <c r="F176" s="18"/>
    </row>
    <row r="177" spans="1:6">
      <c r="A177" s="20"/>
      <c r="B177" s="18"/>
      <c r="C177" s="22"/>
      <c r="D177" s="18"/>
      <c r="E177" s="2"/>
      <c r="F177" s="18"/>
    </row>
    <row r="178" spans="1:6">
      <c r="A178" s="20"/>
      <c r="B178" s="18" t="s">
        <v>475</v>
      </c>
      <c r="C178" s="22"/>
      <c r="D178" s="18"/>
      <c r="E178" s="2"/>
      <c r="F178" s="18"/>
    </row>
    <row r="179" spans="1:6">
      <c r="A179" s="20" t="s">
        <v>895</v>
      </c>
      <c r="B179" s="18"/>
      <c r="C179" s="22"/>
      <c r="D179" s="18"/>
      <c r="E179" s="2"/>
      <c r="F179" s="18"/>
    </row>
    <row r="180" spans="1:6">
      <c r="A180" s="20">
        <v>1</v>
      </c>
      <c r="B180" s="18" t="s">
        <v>896</v>
      </c>
      <c r="C180" s="22">
        <v>98.85</v>
      </c>
      <c r="D180" s="18" t="s">
        <v>891</v>
      </c>
      <c r="E180" s="2"/>
      <c r="F180" s="18"/>
    </row>
    <row r="181" spans="1:6">
      <c r="A181" s="20"/>
      <c r="B181" s="18"/>
      <c r="C181" s="22"/>
      <c r="D181" s="18"/>
      <c r="E181" s="2"/>
      <c r="F181" s="18"/>
    </row>
    <row r="182" spans="1:6">
      <c r="A182" s="20"/>
      <c r="B182" s="18" t="s">
        <v>475</v>
      </c>
      <c r="C182" s="22"/>
      <c r="D182" s="18"/>
      <c r="E182" s="2"/>
      <c r="F182" s="18"/>
    </row>
    <row r="183" spans="1:6">
      <c r="A183" s="20" t="s">
        <v>897</v>
      </c>
      <c r="B183" s="18"/>
      <c r="C183" s="22" t="s">
        <v>881</v>
      </c>
      <c r="D183" s="18"/>
      <c r="E183" s="2"/>
      <c r="F183" s="18"/>
    </row>
    <row r="184" spans="1:6">
      <c r="A184" s="20">
        <v>1</v>
      </c>
      <c r="B184" s="18" t="s">
        <v>896</v>
      </c>
      <c r="C184" s="22">
        <v>15</v>
      </c>
      <c r="D184" s="18" t="s">
        <v>891</v>
      </c>
      <c r="E184" s="2"/>
      <c r="F184" s="18"/>
    </row>
    <row r="185" spans="1:6">
      <c r="A185" s="20"/>
      <c r="B185" s="18"/>
      <c r="C185" s="22"/>
      <c r="D185" s="18"/>
      <c r="E185" s="2"/>
    </row>
    <row r="186" spans="1:6">
      <c r="A186" s="1"/>
      <c r="B186" t="s">
        <v>475</v>
      </c>
      <c r="C186" s="22"/>
      <c r="E186" s="2"/>
    </row>
    <row r="187" spans="1:6">
      <c r="A187" s="1" t="s">
        <v>102</v>
      </c>
      <c r="C187" s="22" t="s">
        <v>540</v>
      </c>
      <c r="E187" s="2"/>
      <c r="F187" t="s">
        <v>151</v>
      </c>
    </row>
    <row r="188" spans="1:6" s="18" customFormat="1">
      <c r="A188" s="1" t="s">
        <v>0</v>
      </c>
      <c r="B188"/>
      <c r="C188" s="22"/>
      <c r="D188" s="7" t="s">
        <v>150</v>
      </c>
      <c r="E188" s="2">
        <f>SUM(C189:C214)/26</f>
        <v>83.342307692307685</v>
      </c>
    </row>
    <row r="189" spans="1:6" s="18" customFormat="1">
      <c r="A189" s="20">
        <v>1</v>
      </c>
      <c r="B189" t="s">
        <v>1261</v>
      </c>
      <c r="C189" s="19">
        <v>125.45</v>
      </c>
      <c r="D189" s="18" t="s">
        <v>1478</v>
      </c>
      <c r="E189" s="2" t="s">
        <v>1238</v>
      </c>
    </row>
    <row r="190" spans="1:6" s="18" customFormat="1">
      <c r="A190" s="20">
        <v>2</v>
      </c>
      <c r="B190" t="s">
        <v>907</v>
      </c>
      <c r="C190" s="19">
        <v>117.45</v>
      </c>
      <c r="D190" s="18" t="s">
        <v>1478</v>
      </c>
      <c r="E190" s="2" t="s">
        <v>1238</v>
      </c>
    </row>
    <row r="191" spans="1:6" s="18" customFormat="1">
      <c r="A191" s="20">
        <v>3</v>
      </c>
      <c r="B191" t="s">
        <v>1071</v>
      </c>
      <c r="C191" s="19">
        <v>116.45</v>
      </c>
      <c r="D191" s="18" t="s">
        <v>1478</v>
      </c>
      <c r="E191" s="2" t="s">
        <v>1213</v>
      </c>
    </row>
    <row r="192" spans="1:6" s="18" customFormat="1">
      <c r="A192" s="20">
        <v>4</v>
      </c>
      <c r="B192" t="s">
        <v>894</v>
      </c>
      <c r="C192" s="19">
        <v>110.1</v>
      </c>
      <c r="D192" s="18" t="s">
        <v>1478</v>
      </c>
      <c r="E192" s="2" t="s">
        <v>1238</v>
      </c>
    </row>
    <row r="193" spans="1:5" s="18" customFormat="1">
      <c r="A193" s="20">
        <v>5</v>
      </c>
      <c r="B193" t="s">
        <v>1125</v>
      </c>
      <c r="C193" s="19">
        <v>106.9</v>
      </c>
      <c r="D193" s="18" t="s">
        <v>1478</v>
      </c>
      <c r="E193" s="2" t="s">
        <v>1238</v>
      </c>
    </row>
    <row r="194" spans="1:5" s="18" customFormat="1">
      <c r="A194" s="20">
        <v>6</v>
      </c>
      <c r="B194" t="s">
        <v>136</v>
      </c>
      <c r="C194" s="22">
        <v>99</v>
      </c>
      <c r="D194" s="18" t="s">
        <v>275</v>
      </c>
      <c r="E194" s="2" t="s">
        <v>1208</v>
      </c>
    </row>
    <row r="195" spans="1:5" s="18" customFormat="1">
      <c r="A195" s="20">
        <v>7</v>
      </c>
      <c r="B195" t="s">
        <v>1118</v>
      </c>
      <c r="C195" s="19">
        <v>95.1</v>
      </c>
      <c r="D195" s="18" t="s">
        <v>1478</v>
      </c>
      <c r="E195" s="2" t="s">
        <v>1238</v>
      </c>
    </row>
    <row r="196" spans="1:5" s="18" customFormat="1">
      <c r="A196" s="20">
        <v>8</v>
      </c>
      <c r="B196" t="s">
        <v>1433</v>
      </c>
      <c r="C196" s="19">
        <v>92.95</v>
      </c>
      <c r="D196" s="18" t="s">
        <v>1478</v>
      </c>
      <c r="E196" s="2" t="s">
        <v>1238</v>
      </c>
    </row>
    <row r="197" spans="1:5" s="18" customFormat="1">
      <c r="A197" s="20">
        <v>9</v>
      </c>
      <c r="B197" t="s">
        <v>1275</v>
      </c>
      <c r="C197" s="19">
        <v>88.05</v>
      </c>
      <c r="D197" s="18" t="s">
        <v>1478</v>
      </c>
      <c r="E197" s="2" t="s">
        <v>1238</v>
      </c>
    </row>
    <row r="198" spans="1:5" s="18" customFormat="1">
      <c r="A198" s="20">
        <v>10</v>
      </c>
      <c r="B198" t="s">
        <v>156</v>
      </c>
      <c r="C198" s="19">
        <v>84.1</v>
      </c>
      <c r="D198" s="18" t="s">
        <v>1478</v>
      </c>
      <c r="E198" s="2" t="s">
        <v>1233</v>
      </c>
    </row>
    <row r="199" spans="1:5" s="18" customFormat="1">
      <c r="A199" s="20">
        <v>11</v>
      </c>
      <c r="B199" t="s">
        <v>1470</v>
      </c>
      <c r="C199" s="19">
        <v>82.9</v>
      </c>
      <c r="D199" s="18" t="s">
        <v>1478</v>
      </c>
      <c r="E199" s="2" t="s">
        <v>1238</v>
      </c>
    </row>
    <row r="200" spans="1:5">
      <c r="A200" s="20">
        <v>12</v>
      </c>
      <c r="B200" t="s">
        <v>145</v>
      </c>
      <c r="C200" s="22">
        <v>82.6</v>
      </c>
      <c r="D200" s="18" t="s">
        <v>149</v>
      </c>
      <c r="E200" s="2" t="s">
        <v>1208</v>
      </c>
    </row>
    <row r="201" spans="1:5">
      <c r="A201" s="20">
        <v>12</v>
      </c>
      <c r="B201" t="s">
        <v>1</v>
      </c>
      <c r="C201" s="22">
        <v>82.6</v>
      </c>
      <c r="D201" s="18" t="s">
        <v>149</v>
      </c>
      <c r="E201" s="2" t="s">
        <v>1208</v>
      </c>
    </row>
    <row r="202" spans="1:5">
      <c r="A202" s="20">
        <v>14</v>
      </c>
      <c r="B202" t="s">
        <v>1292</v>
      </c>
      <c r="C202" s="19">
        <v>82.1</v>
      </c>
      <c r="D202" t="s">
        <v>1478</v>
      </c>
      <c r="E202" s="2" t="s">
        <v>1238</v>
      </c>
    </row>
    <row r="203" spans="1:5">
      <c r="A203" s="20">
        <v>15</v>
      </c>
      <c r="B203" t="s">
        <v>1477</v>
      </c>
      <c r="C203" s="19">
        <v>80</v>
      </c>
      <c r="D203" t="s">
        <v>1478</v>
      </c>
      <c r="E203" s="2" t="s">
        <v>1238</v>
      </c>
    </row>
    <row r="204" spans="1:5">
      <c r="A204" s="20">
        <v>16</v>
      </c>
      <c r="B204" t="s">
        <v>33</v>
      </c>
      <c r="C204" s="22">
        <v>79</v>
      </c>
      <c r="D204" t="s">
        <v>275</v>
      </c>
      <c r="E204" s="2" t="s">
        <v>1208</v>
      </c>
    </row>
    <row r="205" spans="1:5">
      <c r="A205" s="20">
        <v>17</v>
      </c>
      <c r="B205" t="s">
        <v>143</v>
      </c>
      <c r="C205" s="22">
        <v>73.099999999999994</v>
      </c>
      <c r="D205" t="s">
        <v>149</v>
      </c>
      <c r="E205" s="2" t="s">
        <v>1208</v>
      </c>
    </row>
    <row r="206" spans="1:5">
      <c r="A206" s="20">
        <v>18</v>
      </c>
      <c r="B206" t="s">
        <v>124</v>
      </c>
      <c r="C206" s="22">
        <v>72.599999999999994</v>
      </c>
      <c r="D206" t="s">
        <v>149</v>
      </c>
      <c r="E206" s="2" t="s">
        <v>1233</v>
      </c>
    </row>
    <row r="207" spans="1:5">
      <c r="A207" s="20">
        <v>19</v>
      </c>
      <c r="B207" t="s">
        <v>1309</v>
      </c>
      <c r="C207" s="19">
        <v>67.900000000000006</v>
      </c>
      <c r="D207" t="s">
        <v>1478</v>
      </c>
      <c r="E207" s="2" t="s">
        <v>1238</v>
      </c>
    </row>
    <row r="208" spans="1:5">
      <c r="A208" s="20">
        <v>20</v>
      </c>
      <c r="B208" t="s">
        <v>148</v>
      </c>
      <c r="C208" s="22">
        <v>67.75</v>
      </c>
      <c r="D208" t="s">
        <v>149</v>
      </c>
      <c r="E208" s="2" t="s">
        <v>1208</v>
      </c>
    </row>
    <row r="209" spans="1:8">
      <c r="A209" s="20">
        <v>21</v>
      </c>
      <c r="B209" t="s">
        <v>141</v>
      </c>
      <c r="C209" s="22">
        <v>67.7</v>
      </c>
      <c r="D209" t="s">
        <v>149</v>
      </c>
      <c r="E209" s="2" t="s">
        <v>1208</v>
      </c>
    </row>
    <row r="210" spans="1:8">
      <c r="A210" s="20">
        <v>21</v>
      </c>
      <c r="B210" t="s">
        <v>146</v>
      </c>
      <c r="C210" s="22">
        <v>67.7</v>
      </c>
      <c r="D210" t="s">
        <v>149</v>
      </c>
      <c r="E210" s="2" t="s">
        <v>1233</v>
      </c>
    </row>
    <row r="211" spans="1:8">
      <c r="A211" s="20">
        <v>21</v>
      </c>
      <c r="B211" t="s">
        <v>147</v>
      </c>
      <c r="C211" s="22">
        <v>62.7</v>
      </c>
      <c r="D211" t="s">
        <v>149</v>
      </c>
      <c r="E211" s="2" t="s">
        <v>1208</v>
      </c>
    </row>
    <row r="212" spans="1:8">
      <c r="A212" s="20">
        <v>21</v>
      </c>
      <c r="B212" t="s">
        <v>144</v>
      </c>
      <c r="C212" s="22">
        <v>62.7</v>
      </c>
      <c r="D212" t="s">
        <v>412</v>
      </c>
      <c r="E212" s="2" t="s">
        <v>1208</v>
      </c>
    </row>
    <row r="213" spans="1:8">
      <c r="A213" s="20">
        <v>25</v>
      </c>
      <c r="B213" t="s">
        <v>286</v>
      </c>
      <c r="C213" s="22">
        <v>50</v>
      </c>
      <c r="D213" t="s">
        <v>275</v>
      </c>
      <c r="E213" s="2" t="s">
        <v>1208</v>
      </c>
      <c r="H213" t="s">
        <v>590</v>
      </c>
    </row>
    <row r="214" spans="1:8">
      <c r="A214" s="20">
        <v>25</v>
      </c>
      <c r="B214" t="s">
        <v>347</v>
      </c>
      <c r="C214" s="22">
        <v>50</v>
      </c>
      <c r="D214" t="s">
        <v>275</v>
      </c>
      <c r="E214" s="2" t="s">
        <v>1208</v>
      </c>
    </row>
    <row r="215" spans="1:8">
      <c r="A215" s="1"/>
      <c r="B215" t="s">
        <v>475</v>
      </c>
      <c r="C215" s="22"/>
      <c r="E215" s="2"/>
      <c r="F215" t="s">
        <v>151</v>
      </c>
    </row>
    <row r="216" spans="1:8">
      <c r="A216" s="1" t="s">
        <v>27</v>
      </c>
      <c r="C216" s="22"/>
      <c r="D216" s="7" t="s">
        <v>150</v>
      </c>
      <c r="E216" s="2">
        <f>SUM(C217:C226)/10</f>
        <v>42.649999999999991</v>
      </c>
    </row>
    <row r="217" spans="1:8" s="18" customFormat="1">
      <c r="A217" s="1">
        <v>1</v>
      </c>
      <c r="B217" t="s">
        <v>1471</v>
      </c>
      <c r="C217" s="19">
        <v>68.3</v>
      </c>
      <c r="D217" s="18" t="s">
        <v>1478</v>
      </c>
      <c r="E217" s="2" t="s">
        <v>1238</v>
      </c>
    </row>
    <row r="218" spans="1:8" s="18" customFormat="1">
      <c r="A218" s="20">
        <v>2</v>
      </c>
      <c r="B218" t="s">
        <v>20</v>
      </c>
      <c r="C218" s="19">
        <v>65.099999999999994</v>
      </c>
      <c r="D218" s="18" t="s">
        <v>1478</v>
      </c>
      <c r="E218" s="2" t="s">
        <v>1233</v>
      </c>
    </row>
    <row r="219" spans="1:8" s="18" customFormat="1">
      <c r="A219" s="20">
        <v>3</v>
      </c>
      <c r="B219" t="s">
        <v>1472</v>
      </c>
      <c r="C219" s="19">
        <v>56</v>
      </c>
      <c r="D219" s="18" t="s">
        <v>1478</v>
      </c>
      <c r="E219" s="2" t="s">
        <v>1238</v>
      </c>
    </row>
    <row r="220" spans="1:8" s="18" customFormat="1">
      <c r="A220" s="20">
        <v>4</v>
      </c>
      <c r="B220" t="s">
        <v>1473</v>
      </c>
      <c r="C220" s="19">
        <v>47</v>
      </c>
      <c r="D220" s="18" t="s">
        <v>1478</v>
      </c>
      <c r="E220" s="2" t="s">
        <v>1238</v>
      </c>
    </row>
    <row r="221" spans="1:8" s="18" customFormat="1">
      <c r="A221" s="20">
        <v>5</v>
      </c>
      <c r="B221" t="s">
        <v>1474</v>
      </c>
      <c r="C221" s="19">
        <v>41.1</v>
      </c>
      <c r="D221" t="s">
        <v>1478</v>
      </c>
      <c r="E221" s="2" t="s">
        <v>1238</v>
      </c>
    </row>
    <row r="222" spans="1:8" s="18" customFormat="1">
      <c r="A222" s="20">
        <v>6</v>
      </c>
      <c r="B222" t="s">
        <v>193</v>
      </c>
      <c r="C222" s="22">
        <v>35</v>
      </c>
      <c r="D222" s="18" t="s">
        <v>275</v>
      </c>
      <c r="E222" s="2" t="s">
        <v>1208</v>
      </c>
    </row>
    <row r="223" spans="1:8">
      <c r="A223" s="20">
        <v>7</v>
      </c>
      <c r="B223" t="s">
        <v>1475</v>
      </c>
      <c r="C223" s="19">
        <v>32.700000000000003</v>
      </c>
      <c r="D223" s="18" t="s">
        <v>1478</v>
      </c>
      <c r="E223" s="2" t="s">
        <v>1238</v>
      </c>
    </row>
    <row r="224" spans="1:8">
      <c r="A224" s="20">
        <v>7</v>
      </c>
      <c r="B224" t="s">
        <v>153</v>
      </c>
      <c r="C224" s="22">
        <v>30.7</v>
      </c>
      <c r="D224" t="s">
        <v>149</v>
      </c>
      <c r="E224" s="2" t="s">
        <v>1208</v>
      </c>
    </row>
    <row r="225" spans="1:8">
      <c r="A225" s="20">
        <v>7</v>
      </c>
      <c r="B225" t="s">
        <v>152</v>
      </c>
      <c r="C225" s="22">
        <v>30.7</v>
      </c>
      <c r="D225" t="s">
        <v>149</v>
      </c>
      <c r="E225" s="2" t="s">
        <v>1233</v>
      </c>
    </row>
    <row r="226" spans="1:8">
      <c r="A226" s="20">
        <v>10</v>
      </c>
      <c r="B226" t="s">
        <v>1476</v>
      </c>
      <c r="C226" s="19">
        <v>19.899999999999999</v>
      </c>
      <c r="D226" t="s">
        <v>1478</v>
      </c>
      <c r="E226" s="2" t="s">
        <v>1238</v>
      </c>
    </row>
    <row r="227" spans="1:8">
      <c r="A227" s="1"/>
      <c r="B227" t="s">
        <v>475</v>
      </c>
      <c r="C227" s="22"/>
      <c r="E227" s="2"/>
    </row>
    <row r="229" spans="1:8">
      <c r="A229" s="1" t="s">
        <v>560</v>
      </c>
      <c r="C229" s="22"/>
      <c r="E229" s="2"/>
      <c r="F229" t="s">
        <v>151</v>
      </c>
    </row>
    <row r="230" spans="1:8" s="18" customFormat="1">
      <c r="A230" s="1" t="s">
        <v>0</v>
      </c>
      <c r="B230"/>
      <c r="C230" s="22"/>
      <c r="D230" t="s">
        <v>150</v>
      </c>
      <c r="E230" s="2">
        <f>SUM(C231:C236)/6</f>
        <v>44.096666666666664</v>
      </c>
      <c r="F230" s="10"/>
    </row>
    <row r="231" spans="1:8" s="18" customFormat="1">
      <c r="A231" s="1">
        <v>1</v>
      </c>
      <c r="B231" s="8" t="s">
        <v>565</v>
      </c>
      <c r="C231" s="23">
        <v>63.02</v>
      </c>
      <c r="D231" s="11" t="s">
        <v>566</v>
      </c>
      <c r="E231" s="2"/>
      <c r="F231" s="9"/>
    </row>
    <row r="232" spans="1:8">
      <c r="A232" s="1">
        <v>2</v>
      </c>
      <c r="B232" s="8" t="s">
        <v>569</v>
      </c>
      <c r="C232" s="23">
        <v>51</v>
      </c>
      <c r="D232" s="11" t="s">
        <v>566</v>
      </c>
      <c r="E232" s="2"/>
      <c r="F232" s="10"/>
    </row>
    <row r="233" spans="1:8">
      <c r="A233" s="1">
        <v>3</v>
      </c>
      <c r="B233" s="8" t="s">
        <v>567</v>
      </c>
      <c r="C233" s="23">
        <v>47.94</v>
      </c>
      <c r="D233" s="11" t="s">
        <v>566</v>
      </c>
      <c r="E233" s="2"/>
      <c r="F233" s="10"/>
    </row>
    <row r="234" spans="1:8">
      <c r="A234" s="1">
        <v>4</v>
      </c>
      <c r="B234" s="8" t="s">
        <v>568</v>
      </c>
      <c r="C234" s="23">
        <v>43.34</v>
      </c>
      <c r="D234" s="11" t="s">
        <v>566</v>
      </c>
      <c r="E234" s="2"/>
      <c r="F234" s="10"/>
    </row>
    <row r="235" spans="1:8">
      <c r="A235" s="1">
        <v>5</v>
      </c>
      <c r="B235" s="8" t="s">
        <v>570</v>
      </c>
      <c r="C235" s="23">
        <v>39.26</v>
      </c>
      <c r="D235" s="11" t="s">
        <v>566</v>
      </c>
      <c r="E235" s="2"/>
      <c r="F235" s="10"/>
    </row>
    <row r="236" spans="1:8">
      <c r="A236" s="1">
        <v>6</v>
      </c>
      <c r="B236" s="8" t="s">
        <v>571</v>
      </c>
      <c r="C236" s="23">
        <v>20.02</v>
      </c>
      <c r="D236" s="11" t="s">
        <v>566</v>
      </c>
      <c r="E236" s="2"/>
    </row>
    <row r="237" spans="1:8">
      <c r="B237" s="18" t="s">
        <v>475</v>
      </c>
    </row>
    <row r="239" spans="1:8">
      <c r="A239" t="s">
        <v>1491</v>
      </c>
    </row>
    <row r="240" spans="1:8">
      <c r="A240" s="1" t="s">
        <v>0</v>
      </c>
      <c r="C240" s="22" t="s">
        <v>1485</v>
      </c>
      <c r="E240" s="2"/>
      <c r="H240" s="8"/>
    </row>
    <row r="241" spans="1:8">
      <c r="A241" s="5">
        <v>1</v>
      </c>
      <c r="B241" s="8" t="s">
        <v>13</v>
      </c>
      <c r="C241" s="65">
        <v>14</v>
      </c>
      <c r="D241" s="8" t="s">
        <v>1480</v>
      </c>
      <c r="E241" s="8" t="s">
        <v>1208</v>
      </c>
      <c r="H241" s="8"/>
    </row>
    <row r="242" spans="1:8">
      <c r="A242" s="5">
        <v>2</v>
      </c>
      <c r="B242" s="8" t="s">
        <v>12</v>
      </c>
      <c r="C242" s="65">
        <v>12</v>
      </c>
      <c r="D242" s="8" t="s">
        <v>1480</v>
      </c>
      <c r="E242" s="8" t="s">
        <v>1208</v>
      </c>
    </row>
    <row r="243" spans="1:8">
      <c r="B243" s="18" t="s">
        <v>475</v>
      </c>
    </row>
    <row r="244" spans="1:8">
      <c r="A244" t="s">
        <v>27</v>
      </c>
      <c r="C244" s="19" t="s">
        <v>472</v>
      </c>
    </row>
    <row r="245" spans="1:8">
      <c r="A245" s="20">
        <v>1</v>
      </c>
      <c r="B245" s="8" t="s">
        <v>1076</v>
      </c>
      <c r="C245" s="65">
        <v>8</v>
      </c>
      <c r="D245" s="8" t="s">
        <v>1480</v>
      </c>
      <c r="E245" s="8" t="s">
        <v>1238</v>
      </c>
    </row>
    <row r="254" spans="1:8">
      <c r="A254" s="20"/>
    </row>
  </sheetData>
  <sortState ref="B63:E68">
    <sortCondition descending="1" ref="C63:C68"/>
  </sortState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1"/>
  <sheetViews>
    <sheetView topLeftCell="A261" workbookViewId="0">
      <selection activeCell="H267" sqref="H267"/>
    </sheetView>
  </sheetViews>
  <sheetFormatPr baseColWidth="10" defaultRowHeight="15"/>
  <cols>
    <col min="1" max="1" width="3.5703125" customWidth="1"/>
    <col min="2" max="2" width="21.7109375" customWidth="1"/>
    <col min="3" max="3" width="11.42578125" style="19"/>
    <col min="4" max="4" width="35.7109375" customWidth="1"/>
    <col min="11" max="11" width="22.85546875" customWidth="1"/>
  </cols>
  <sheetData>
    <row r="2" spans="1:6">
      <c r="A2" s="1"/>
      <c r="C2" s="22"/>
      <c r="E2" s="2"/>
    </row>
    <row r="3" spans="1:6">
      <c r="A3" s="1" t="s">
        <v>103</v>
      </c>
      <c r="C3" s="22"/>
      <c r="E3" s="2"/>
    </row>
    <row r="4" spans="1:6">
      <c r="A4" s="1" t="s">
        <v>104</v>
      </c>
      <c r="C4" s="22"/>
      <c r="E4" s="2"/>
    </row>
    <row r="5" spans="1:6">
      <c r="A5" s="1"/>
      <c r="C5" s="22"/>
      <c r="E5" s="2"/>
    </row>
    <row r="6" spans="1:6">
      <c r="A6" s="1" t="s">
        <v>105</v>
      </c>
      <c r="C6" s="22"/>
      <c r="E6" s="2"/>
    </row>
    <row r="7" spans="1:6" s="18" customFormat="1">
      <c r="A7" s="20"/>
      <c r="C7" s="22"/>
      <c r="E7" s="2"/>
    </row>
    <row r="8" spans="1:6">
      <c r="A8" s="6" t="s">
        <v>978</v>
      </c>
      <c r="B8" s="18"/>
      <c r="C8" s="22" t="s">
        <v>987</v>
      </c>
      <c r="D8" s="18"/>
      <c r="E8" s="2"/>
      <c r="F8" s="18"/>
    </row>
    <row r="9" spans="1:6">
      <c r="A9" s="20">
        <v>1</v>
      </c>
      <c r="B9" s="18" t="s">
        <v>124</v>
      </c>
      <c r="C9" s="19">
        <v>16</v>
      </c>
      <c r="D9" s="18" t="s">
        <v>986</v>
      </c>
      <c r="E9" s="2"/>
      <c r="F9" s="18"/>
    </row>
    <row r="10" spans="1:6">
      <c r="A10" s="20">
        <v>2</v>
      </c>
      <c r="B10" s="18" t="s">
        <v>33</v>
      </c>
      <c r="C10" s="19">
        <v>23</v>
      </c>
      <c r="D10" s="18" t="s">
        <v>986</v>
      </c>
      <c r="E10" s="2"/>
      <c r="F10" s="18"/>
    </row>
    <row r="11" spans="1:6">
      <c r="A11" s="20">
        <v>3</v>
      </c>
      <c r="B11" s="18" t="s">
        <v>213</v>
      </c>
      <c r="C11" s="19">
        <v>28</v>
      </c>
      <c r="D11" s="18" t="s">
        <v>986</v>
      </c>
      <c r="E11" s="2"/>
      <c r="F11" s="18"/>
    </row>
    <row r="12" spans="1:6">
      <c r="A12" s="20">
        <v>4</v>
      </c>
      <c r="B12" s="18" t="s">
        <v>4</v>
      </c>
      <c r="C12" s="19" t="s">
        <v>885</v>
      </c>
      <c r="D12" s="18" t="s">
        <v>986</v>
      </c>
      <c r="E12" s="2"/>
      <c r="F12" s="18"/>
    </row>
    <row r="13" spans="1:6">
      <c r="A13" s="18"/>
      <c r="B13" s="18"/>
      <c r="C13" s="19" t="s">
        <v>979</v>
      </c>
      <c r="D13" s="18"/>
      <c r="E13" s="2"/>
      <c r="F13" s="18"/>
    </row>
    <row r="14" spans="1:6">
      <c r="A14" s="20">
        <v>5</v>
      </c>
      <c r="B14" s="18" t="s">
        <v>136</v>
      </c>
      <c r="C14" s="22">
        <v>44</v>
      </c>
      <c r="D14" s="18" t="s">
        <v>986</v>
      </c>
      <c r="E14" s="2"/>
      <c r="F14" s="18"/>
    </row>
    <row r="15" spans="1:6">
      <c r="A15" s="20">
        <v>6</v>
      </c>
      <c r="B15" s="18" t="s">
        <v>339</v>
      </c>
      <c r="C15" s="22" t="s">
        <v>885</v>
      </c>
      <c r="D15" s="18" t="s">
        <v>986</v>
      </c>
      <c r="E15" s="2"/>
      <c r="F15" s="18"/>
    </row>
    <row r="16" spans="1:6">
      <c r="A16" s="20"/>
      <c r="B16" s="18" t="s">
        <v>475</v>
      </c>
      <c r="C16" s="22"/>
      <c r="D16" s="18"/>
      <c r="E16" s="2"/>
      <c r="F16" s="18"/>
    </row>
    <row r="17" spans="1:6">
      <c r="A17" s="20" t="s">
        <v>27</v>
      </c>
      <c r="B17" s="18"/>
      <c r="C17" s="22" t="s">
        <v>981</v>
      </c>
      <c r="D17" s="18"/>
      <c r="E17" s="2"/>
      <c r="F17" s="18"/>
    </row>
    <row r="18" spans="1:6">
      <c r="A18" s="20">
        <v>1</v>
      </c>
      <c r="B18" s="18" t="s">
        <v>20</v>
      </c>
      <c r="C18" s="22"/>
      <c r="D18" s="18" t="s">
        <v>980</v>
      </c>
      <c r="E18" s="2"/>
      <c r="F18" s="18"/>
    </row>
    <row r="19" spans="1:6">
      <c r="A19" s="20"/>
      <c r="B19" s="18" t="s">
        <v>475</v>
      </c>
      <c r="C19" s="22"/>
      <c r="D19" s="18"/>
      <c r="E19" s="2"/>
      <c r="F19" s="18"/>
    </row>
    <row r="20" spans="1:6">
      <c r="A20" s="20" t="s">
        <v>912</v>
      </c>
      <c r="B20" s="18"/>
      <c r="C20" s="22"/>
      <c r="D20" s="18"/>
      <c r="E20" s="2"/>
      <c r="F20" s="18"/>
    </row>
    <row r="21" spans="1:6">
      <c r="A21" s="20" t="s">
        <v>0</v>
      </c>
      <c r="B21" s="18"/>
      <c r="C21" s="22"/>
      <c r="D21" s="18"/>
      <c r="E21" s="2"/>
      <c r="F21" s="18"/>
    </row>
    <row r="22" spans="1:6">
      <c r="A22" s="20">
        <v>1</v>
      </c>
      <c r="B22" s="18" t="s">
        <v>161</v>
      </c>
      <c r="C22" s="22">
        <v>165</v>
      </c>
      <c r="D22" s="18" t="s">
        <v>911</v>
      </c>
      <c r="E22" s="2"/>
      <c r="F22" s="18"/>
    </row>
    <row r="23" spans="1:6">
      <c r="A23" s="20">
        <v>2</v>
      </c>
      <c r="B23" s="18" t="s">
        <v>4</v>
      </c>
      <c r="C23" s="22">
        <v>160</v>
      </c>
      <c r="D23" s="18" t="s">
        <v>911</v>
      </c>
      <c r="E23" s="2"/>
      <c r="F23" s="18"/>
    </row>
    <row r="24" spans="1:6">
      <c r="A24" s="20">
        <v>3</v>
      </c>
      <c r="B24" s="18" t="s">
        <v>347</v>
      </c>
      <c r="C24" s="22">
        <v>110</v>
      </c>
      <c r="D24" s="18" t="s">
        <v>911</v>
      </c>
      <c r="E24" s="2"/>
      <c r="F24" s="18"/>
    </row>
    <row r="25" spans="1:6">
      <c r="A25" s="20">
        <v>4</v>
      </c>
      <c r="B25" s="18" t="s">
        <v>286</v>
      </c>
      <c r="C25" s="22">
        <v>95</v>
      </c>
      <c r="D25" s="18" t="s">
        <v>911</v>
      </c>
      <c r="E25" s="2"/>
      <c r="F25" s="18"/>
    </row>
    <row r="26" spans="1:6">
      <c r="A26" s="20">
        <v>5</v>
      </c>
      <c r="B26" s="18" t="s">
        <v>614</v>
      </c>
      <c r="C26" s="22">
        <v>90</v>
      </c>
      <c r="D26" s="18" t="s">
        <v>911</v>
      </c>
      <c r="E26" s="2"/>
      <c r="F26" s="18"/>
    </row>
    <row r="27" spans="1:6">
      <c r="A27" s="20"/>
      <c r="B27" s="18" t="s">
        <v>475</v>
      </c>
      <c r="C27" s="22"/>
      <c r="D27" s="18"/>
      <c r="E27" s="2"/>
      <c r="F27" s="18"/>
    </row>
    <row r="28" spans="1:6">
      <c r="A28" s="20" t="s">
        <v>27</v>
      </c>
      <c r="B28" s="18"/>
      <c r="C28" s="22"/>
      <c r="D28" s="18"/>
      <c r="E28" s="2"/>
      <c r="F28" s="18"/>
    </row>
    <row r="29" spans="1:6">
      <c r="A29" s="20">
        <v>1</v>
      </c>
      <c r="B29" s="18" t="s">
        <v>20</v>
      </c>
      <c r="C29" s="22">
        <v>100</v>
      </c>
      <c r="D29" s="18" t="s">
        <v>911</v>
      </c>
      <c r="E29" s="2"/>
      <c r="F29" s="18"/>
    </row>
    <row r="30" spans="1:6">
      <c r="A30" s="20">
        <v>2</v>
      </c>
      <c r="B30" s="18" t="s">
        <v>193</v>
      </c>
      <c r="C30" s="22">
        <v>75</v>
      </c>
      <c r="D30" s="18" t="s">
        <v>911</v>
      </c>
      <c r="E30" s="2"/>
      <c r="F30" s="18"/>
    </row>
    <row r="31" spans="1:6">
      <c r="A31" s="20"/>
      <c r="B31" s="18"/>
      <c r="C31" s="22"/>
      <c r="D31" s="18"/>
      <c r="E31" s="2"/>
      <c r="F31" s="18"/>
    </row>
    <row r="32" spans="1:6">
      <c r="A32" s="1"/>
      <c r="B32" s="18" t="s">
        <v>475</v>
      </c>
      <c r="C32" s="22"/>
      <c r="E32" s="2"/>
    </row>
    <row r="33" spans="1:6">
      <c r="A33" s="1" t="s">
        <v>106</v>
      </c>
      <c r="C33" s="22"/>
      <c r="E33" s="2"/>
    </row>
    <row r="34" spans="1:6">
      <c r="A34" s="1" t="s">
        <v>31</v>
      </c>
      <c r="C34" s="22"/>
      <c r="D34" s="7" t="s">
        <v>150</v>
      </c>
      <c r="E34" s="2">
        <f>SUM(C35:C46)/12</f>
        <v>77.929166666666674</v>
      </c>
      <c r="F34" t="s">
        <v>151</v>
      </c>
    </row>
    <row r="35" spans="1:6">
      <c r="A35" s="20">
        <v>1</v>
      </c>
      <c r="B35" s="18" t="s">
        <v>213</v>
      </c>
      <c r="C35" s="22">
        <v>92.65</v>
      </c>
      <c r="D35" s="20" t="s">
        <v>986</v>
      </c>
      <c r="E35" s="2"/>
      <c r="F35" s="18"/>
    </row>
    <row r="36" spans="1:6">
      <c r="A36" s="1">
        <v>2</v>
      </c>
      <c r="B36" t="s">
        <v>4</v>
      </c>
      <c r="C36" s="22">
        <v>91.7</v>
      </c>
      <c r="D36" t="s">
        <v>404</v>
      </c>
      <c r="E36" s="2"/>
    </row>
    <row r="37" spans="1:6">
      <c r="A37" s="20">
        <v>3</v>
      </c>
      <c r="B37" t="s">
        <v>205</v>
      </c>
      <c r="C37" s="22">
        <v>90</v>
      </c>
      <c r="D37" t="s">
        <v>390</v>
      </c>
      <c r="E37" s="2"/>
    </row>
    <row r="38" spans="1:6" s="18" customFormat="1">
      <c r="A38" s="20">
        <v>4</v>
      </c>
      <c r="B38" s="18" t="s">
        <v>1095</v>
      </c>
      <c r="C38" s="19">
        <v>85.55</v>
      </c>
      <c r="D38" s="18" t="s">
        <v>1523</v>
      </c>
      <c r="E38" s="18" t="s">
        <v>1208</v>
      </c>
    </row>
    <row r="39" spans="1:6">
      <c r="A39" s="20">
        <v>5</v>
      </c>
      <c r="B39" t="s">
        <v>1</v>
      </c>
      <c r="C39" s="22">
        <v>80</v>
      </c>
      <c r="D39" t="s">
        <v>390</v>
      </c>
      <c r="E39" s="2"/>
    </row>
    <row r="40" spans="1:6">
      <c r="A40" s="20">
        <v>5</v>
      </c>
      <c r="B40" t="s">
        <v>395</v>
      </c>
      <c r="C40" s="22">
        <v>80</v>
      </c>
      <c r="D40" t="s">
        <v>390</v>
      </c>
      <c r="E40" s="2"/>
    </row>
    <row r="41" spans="1:6">
      <c r="A41" s="20">
        <v>7</v>
      </c>
      <c r="B41" t="s">
        <v>327</v>
      </c>
      <c r="C41" s="22">
        <v>75</v>
      </c>
      <c r="D41" t="s">
        <v>390</v>
      </c>
      <c r="E41" s="2"/>
    </row>
    <row r="42" spans="1:6" s="18" customFormat="1">
      <c r="A42" s="20">
        <v>8</v>
      </c>
      <c r="B42" s="18" t="s">
        <v>749</v>
      </c>
      <c r="C42" s="19">
        <v>70.25</v>
      </c>
      <c r="D42" s="18" t="s">
        <v>1523</v>
      </c>
      <c r="E42" s="18" t="s">
        <v>1208</v>
      </c>
    </row>
    <row r="43" spans="1:6">
      <c r="A43" s="20">
        <v>9</v>
      </c>
      <c r="B43" t="s">
        <v>285</v>
      </c>
      <c r="C43" s="22">
        <v>70</v>
      </c>
      <c r="D43" t="s">
        <v>390</v>
      </c>
      <c r="E43" s="2"/>
    </row>
    <row r="44" spans="1:6">
      <c r="A44" s="20">
        <v>9</v>
      </c>
      <c r="B44" t="s">
        <v>397</v>
      </c>
      <c r="C44" s="22">
        <v>70</v>
      </c>
      <c r="D44" t="s">
        <v>390</v>
      </c>
      <c r="E44" s="2"/>
    </row>
    <row r="45" spans="1:6">
      <c r="A45" s="20">
        <v>11</v>
      </c>
      <c r="B45" t="s">
        <v>394</v>
      </c>
      <c r="C45" s="22">
        <v>65</v>
      </c>
      <c r="D45" t="s">
        <v>390</v>
      </c>
      <c r="E45" s="2"/>
    </row>
    <row r="46" spans="1:6">
      <c r="A46" s="20">
        <v>11</v>
      </c>
      <c r="B46" t="s">
        <v>396</v>
      </c>
      <c r="C46" s="22">
        <v>65</v>
      </c>
      <c r="D46" t="s">
        <v>390</v>
      </c>
      <c r="E46" s="2"/>
    </row>
    <row r="47" spans="1:6">
      <c r="A47" s="1"/>
      <c r="B47" t="s">
        <v>475</v>
      </c>
      <c r="C47" s="22"/>
      <c r="E47" s="2"/>
    </row>
    <row r="48" spans="1:6">
      <c r="A48" s="1" t="s">
        <v>27</v>
      </c>
      <c r="C48" s="22"/>
      <c r="D48" s="7" t="s">
        <v>150</v>
      </c>
      <c r="E48" s="2">
        <f>SUM(C49:C50)/2</f>
        <v>42.45</v>
      </c>
      <c r="F48" t="s">
        <v>151</v>
      </c>
    </row>
    <row r="49" spans="1:5">
      <c r="A49" s="1">
        <v>1</v>
      </c>
      <c r="B49" t="s">
        <v>20</v>
      </c>
      <c r="C49" s="22">
        <v>52.45</v>
      </c>
      <c r="D49" t="s">
        <v>390</v>
      </c>
      <c r="E49" s="2"/>
    </row>
    <row r="50" spans="1:5">
      <c r="A50" s="1">
        <v>2</v>
      </c>
      <c r="B50" t="s">
        <v>398</v>
      </c>
      <c r="C50" s="22">
        <v>32.450000000000003</v>
      </c>
      <c r="D50" t="s">
        <v>390</v>
      </c>
      <c r="E50" s="2"/>
    </row>
    <row r="51" spans="1:5">
      <c r="A51" s="1"/>
      <c r="B51" s="18" t="s">
        <v>475</v>
      </c>
      <c r="C51" s="22"/>
      <c r="E51" s="2"/>
    </row>
    <row r="52" spans="1:5" s="18" customFormat="1">
      <c r="A52" s="20"/>
      <c r="C52" s="22"/>
      <c r="E52" s="2"/>
    </row>
    <row r="53" spans="1:5" s="18" customFormat="1">
      <c r="A53" s="20"/>
      <c r="C53" s="22"/>
      <c r="E53" s="2"/>
    </row>
    <row r="54" spans="1:5" s="18" customFormat="1">
      <c r="A54" s="20"/>
      <c r="B54" s="74" t="s">
        <v>1391</v>
      </c>
      <c r="C54" s="19"/>
      <c r="E54" s="2"/>
    </row>
    <row r="55" spans="1:5" s="18" customFormat="1">
      <c r="A55" s="20" t="s">
        <v>0</v>
      </c>
      <c r="C55" s="22" t="s">
        <v>1392</v>
      </c>
      <c r="E55" s="2"/>
    </row>
    <row r="56" spans="1:5" s="18" customFormat="1">
      <c r="A56" s="20">
        <v>1</v>
      </c>
      <c r="B56" s="18" t="s">
        <v>1393</v>
      </c>
      <c r="C56" s="22">
        <v>47</v>
      </c>
      <c r="D56" s="18" t="s">
        <v>1395</v>
      </c>
      <c r="E56" s="2"/>
    </row>
    <row r="57" spans="1:5" s="18" customFormat="1">
      <c r="A57" s="20">
        <v>2</v>
      </c>
      <c r="B57" s="18" t="s">
        <v>4</v>
      </c>
      <c r="C57" s="22">
        <v>37.299999999999997</v>
      </c>
      <c r="D57" s="18" t="s">
        <v>1395</v>
      </c>
      <c r="E57" s="2"/>
    </row>
    <row r="58" spans="1:5" s="18" customFormat="1">
      <c r="A58" s="20"/>
      <c r="C58" s="22"/>
      <c r="E58" s="2"/>
    </row>
    <row r="59" spans="1:5" s="18" customFormat="1">
      <c r="A59" s="20" t="s">
        <v>27</v>
      </c>
      <c r="C59" s="22" t="s">
        <v>1392</v>
      </c>
      <c r="E59" s="2"/>
    </row>
    <row r="60" spans="1:5" s="18" customFormat="1">
      <c r="A60" s="20">
        <v>1</v>
      </c>
      <c r="B60" s="18" t="s">
        <v>20</v>
      </c>
      <c r="C60" s="22">
        <v>15.9</v>
      </c>
      <c r="D60" s="18" t="s">
        <v>1395</v>
      </c>
      <c r="E60" s="2"/>
    </row>
    <row r="61" spans="1:5" s="18" customFormat="1">
      <c r="A61" s="20"/>
      <c r="C61" s="22" t="s">
        <v>1394</v>
      </c>
      <c r="E61" s="2"/>
    </row>
    <row r="62" spans="1:5" s="18" customFormat="1">
      <c r="A62" s="20">
        <v>1</v>
      </c>
      <c r="B62" s="18" t="s">
        <v>20</v>
      </c>
      <c r="C62" s="22">
        <v>60.81</v>
      </c>
      <c r="D62" s="18" t="s">
        <v>1395</v>
      </c>
      <c r="E62" s="2"/>
    </row>
    <row r="63" spans="1:5" s="18" customFormat="1">
      <c r="A63" s="20"/>
      <c r="B63" s="18" t="s">
        <v>475</v>
      </c>
      <c r="C63" s="22"/>
      <c r="E63" s="2"/>
    </row>
    <row r="64" spans="1:5" s="18" customFormat="1">
      <c r="A64" s="20"/>
      <c r="C64" s="22"/>
      <c r="E64" s="2"/>
    </row>
    <row r="65" spans="1:5" s="18" customFormat="1">
      <c r="A65" s="20"/>
      <c r="B65" s="74" t="s">
        <v>1391</v>
      </c>
      <c r="C65" s="83" t="s">
        <v>1479</v>
      </c>
      <c r="E65" s="2"/>
    </row>
    <row r="66" spans="1:5" s="18" customFormat="1">
      <c r="A66" s="20" t="s">
        <v>0</v>
      </c>
      <c r="C66" s="22" t="s">
        <v>284</v>
      </c>
      <c r="E66" s="2"/>
    </row>
    <row r="67" spans="1:5" s="18" customFormat="1">
      <c r="A67" s="65">
        <v>1</v>
      </c>
      <c r="B67" s="8" t="s">
        <v>1054</v>
      </c>
      <c r="C67" s="65">
        <v>44</v>
      </c>
      <c r="D67" s="8" t="s">
        <v>1480</v>
      </c>
      <c r="E67" s="8" t="s">
        <v>1238</v>
      </c>
    </row>
    <row r="68" spans="1:5" s="18" customFormat="1">
      <c r="A68" s="65">
        <v>2</v>
      </c>
      <c r="B68" s="8" t="s">
        <v>1481</v>
      </c>
      <c r="C68" s="65">
        <v>42</v>
      </c>
      <c r="D68" s="8" t="s">
        <v>1480</v>
      </c>
      <c r="E68" s="8" t="s">
        <v>1363</v>
      </c>
    </row>
    <row r="69" spans="1:5" s="18" customFormat="1">
      <c r="A69" s="65">
        <v>3</v>
      </c>
      <c r="B69" s="8" t="s">
        <v>899</v>
      </c>
      <c r="C69" s="65">
        <v>37</v>
      </c>
      <c r="D69" s="8" t="s">
        <v>1480</v>
      </c>
      <c r="E69" s="8" t="s">
        <v>1216</v>
      </c>
    </row>
    <row r="70" spans="1:5" s="18" customFormat="1">
      <c r="A70" s="65">
        <v>4</v>
      </c>
      <c r="B70" s="8" t="s">
        <v>1433</v>
      </c>
      <c r="C70" s="65">
        <v>30</v>
      </c>
      <c r="D70" s="8" t="s">
        <v>1480</v>
      </c>
      <c r="E70" s="8" t="s">
        <v>1238</v>
      </c>
    </row>
    <row r="71" spans="1:5" s="18" customFormat="1">
      <c r="A71" s="65">
        <v>5</v>
      </c>
      <c r="B71" s="8" t="s">
        <v>1118</v>
      </c>
      <c r="C71" s="65">
        <v>25</v>
      </c>
      <c r="D71" s="8" t="s">
        <v>1480</v>
      </c>
      <c r="E71" s="8" t="s">
        <v>1238</v>
      </c>
    </row>
    <row r="72" spans="1:5" s="18" customFormat="1">
      <c r="A72" s="65">
        <v>6</v>
      </c>
      <c r="B72" s="8" t="s">
        <v>907</v>
      </c>
      <c r="C72" s="65">
        <v>23</v>
      </c>
      <c r="D72" s="8" t="s">
        <v>1480</v>
      </c>
      <c r="E72" s="8" t="s">
        <v>1238</v>
      </c>
    </row>
    <row r="73" spans="1:5" s="18" customFormat="1">
      <c r="A73" s="65">
        <v>7</v>
      </c>
      <c r="B73" s="8" t="s">
        <v>1332</v>
      </c>
      <c r="C73" s="65">
        <v>21</v>
      </c>
      <c r="D73" s="8" t="s">
        <v>1480</v>
      </c>
      <c r="E73" s="8" t="s">
        <v>1238</v>
      </c>
    </row>
    <row r="74" spans="1:5" s="18" customFormat="1">
      <c r="A74" s="65">
        <v>8</v>
      </c>
      <c r="B74" s="8" t="s">
        <v>1071</v>
      </c>
      <c r="C74" s="65">
        <v>16</v>
      </c>
      <c r="D74" s="8" t="s">
        <v>1480</v>
      </c>
      <c r="E74" s="8" t="s">
        <v>1213</v>
      </c>
    </row>
    <row r="75" spans="1:5" s="18" customFormat="1">
      <c r="A75" s="65">
        <v>9</v>
      </c>
      <c r="B75" s="8" t="s">
        <v>1434</v>
      </c>
      <c r="C75" s="65">
        <v>13</v>
      </c>
      <c r="D75" s="8" t="s">
        <v>1480</v>
      </c>
      <c r="E75" s="8" t="s">
        <v>1238</v>
      </c>
    </row>
    <row r="76" spans="1:5" s="18" customFormat="1">
      <c r="A76" s="65">
        <v>10</v>
      </c>
      <c r="B76" s="8" t="s">
        <v>4</v>
      </c>
      <c r="C76" s="65">
        <v>8</v>
      </c>
      <c r="D76" s="8" t="s">
        <v>1480</v>
      </c>
      <c r="E76" s="8" t="s">
        <v>1217</v>
      </c>
    </row>
    <row r="77" spans="1:5" s="18" customFormat="1">
      <c r="A77" s="65">
        <v>11</v>
      </c>
      <c r="B77" s="8" t="s">
        <v>1482</v>
      </c>
      <c r="C77" s="65">
        <v>7</v>
      </c>
      <c r="D77" s="8" t="s">
        <v>1480</v>
      </c>
      <c r="E77" s="8" t="s">
        <v>1483</v>
      </c>
    </row>
    <row r="78" spans="1:5" s="18" customFormat="1">
      <c r="A78" s="5"/>
      <c r="B78" s="8"/>
      <c r="C78" s="23" t="s">
        <v>1484</v>
      </c>
      <c r="D78" s="8"/>
      <c r="E78" s="11"/>
    </row>
    <row r="79" spans="1:5" s="18" customFormat="1">
      <c r="A79" s="65">
        <v>12</v>
      </c>
      <c r="B79" s="8" t="s">
        <v>161</v>
      </c>
      <c r="C79" s="65">
        <v>25</v>
      </c>
      <c r="D79" s="8" t="s">
        <v>1480</v>
      </c>
      <c r="E79" s="8" t="s">
        <v>1208</v>
      </c>
    </row>
    <row r="80" spans="1:5" s="18" customFormat="1">
      <c r="A80" s="65">
        <v>13</v>
      </c>
      <c r="B80" s="8" t="s">
        <v>448</v>
      </c>
      <c r="C80" s="65">
        <v>18</v>
      </c>
      <c r="D80" s="8" t="s">
        <v>1480</v>
      </c>
      <c r="E80" s="8" t="s">
        <v>1208</v>
      </c>
    </row>
    <row r="81" spans="1:5" s="18" customFormat="1">
      <c r="A81" s="5"/>
      <c r="B81" s="8"/>
      <c r="C81" s="23" t="s">
        <v>333</v>
      </c>
      <c r="D81" s="8"/>
      <c r="E81" s="11"/>
    </row>
    <row r="82" spans="1:5" s="18" customFormat="1">
      <c r="A82" s="65">
        <v>14</v>
      </c>
      <c r="B82" s="8" t="s">
        <v>1331</v>
      </c>
      <c r="C82" s="65">
        <v>7</v>
      </c>
      <c r="D82" s="8" t="s">
        <v>1480</v>
      </c>
      <c r="E82" s="8" t="s">
        <v>1238</v>
      </c>
    </row>
    <row r="83" spans="1:5" s="18" customFormat="1">
      <c r="A83" s="20"/>
      <c r="C83" s="22" t="s">
        <v>1485</v>
      </c>
      <c r="E83" s="2"/>
    </row>
    <row r="84" spans="1:5" s="18" customFormat="1">
      <c r="A84" s="65">
        <v>15</v>
      </c>
      <c r="B84" s="8" t="s">
        <v>901</v>
      </c>
      <c r="C84" s="65">
        <v>14</v>
      </c>
      <c r="D84" s="8" t="s">
        <v>1480</v>
      </c>
      <c r="E84" s="8" t="s">
        <v>1238</v>
      </c>
    </row>
    <row r="85" spans="1:5" s="18" customFormat="1">
      <c r="A85" s="20"/>
      <c r="C85" s="22" t="s">
        <v>1486</v>
      </c>
      <c r="E85" s="2"/>
    </row>
    <row r="86" spans="1:5" s="18" customFormat="1">
      <c r="A86" s="65">
        <v>16</v>
      </c>
      <c r="B86" s="8" t="s">
        <v>1152</v>
      </c>
      <c r="C86" s="65">
        <v>36</v>
      </c>
      <c r="D86" s="8" t="s">
        <v>1480</v>
      </c>
      <c r="E86" s="8" t="s">
        <v>1216</v>
      </c>
    </row>
    <row r="87" spans="1:5" s="18" customFormat="1">
      <c r="A87" s="20"/>
      <c r="B87" s="18" t="s">
        <v>475</v>
      </c>
      <c r="C87" s="22"/>
      <c r="E87" s="2"/>
    </row>
    <row r="88" spans="1:5" s="18" customFormat="1">
      <c r="A88" s="20" t="s">
        <v>27</v>
      </c>
      <c r="C88" s="22" t="s">
        <v>1485</v>
      </c>
      <c r="E88" s="2"/>
    </row>
    <row r="89" spans="1:5" s="18" customFormat="1">
      <c r="A89" s="65">
        <v>1</v>
      </c>
      <c r="B89" s="8" t="s">
        <v>20</v>
      </c>
      <c r="C89" s="65">
        <v>14</v>
      </c>
      <c r="D89" s="8" t="s">
        <v>1480</v>
      </c>
      <c r="E89" s="8" t="s">
        <v>1217</v>
      </c>
    </row>
    <row r="90" spans="1:5" s="18" customFormat="1">
      <c r="A90" s="65">
        <v>2</v>
      </c>
      <c r="B90" s="8" t="s">
        <v>903</v>
      </c>
      <c r="C90" s="65">
        <v>11</v>
      </c>
      <c r="D90" s="8" t="s">
        <v>1480</v>
      </c>
      <c r="E90" s="8" t="s">
        <v>1238</v>
      </c>
    </row>
    <row r="91" spans="1:5" s="18" customFormat="1">
      <c r="A91" s="65">
        <v>3</v>
      </c>
      <c r="B91" s="8" t="s">
        <v>1454</v>
      </c>
      <c r="C91" s="65">
        <v>7</v>
      </c>
      <c r="D91" s="8" t="s">
        <v>1480</v>
      </c>
      <c r="E91" s="8" t="s">
        <v>1238</v>
      </c>
    </row>
    <row r="92" spans="1:5" s="18" customFormat="1">
      <c r="A92" s="20"/>
      <c r="C92" s="22" t="s">
        <v>353</v>
      </c>
      <c r="E92" s="2"/>
    </row>
    <row r="93" spans="1:5" s="18" customFormat="1">
      <c r="A93" s="65">
        <v>4</v>
      </c>
      <c r="B93" s="8" t="s">
        <v>908</v>
      </c>
      <c r="C93" s="65">
        <v>17</v>
      </c>
      <c r="D93" s="8" t="s">
        <v>1480</v>
      </c>
      <c r="E93" s="8" t="s">
        <v>1206</v>
      </c>
    </row>
    <row r="94" spans="1:5" s="18" customFormat="1">
      <c r="A94" s="65">
        <v>5</v>
      </c>
      <c r="B94" s="8" t="s">
        <v>1487</v>
      </c>
      <c r="C94" s="65">
        <v>16</v>
      </c>
      <c r="D94" s="8" t="s">
        <v>1480</v>
      </c>
      <c r="E94" s="8" t="s">
        <v>1238</v>
      </c>
    </row>
    <row r="95" spans="1:5" s="18" customFormat="1">
      <c r="A95" s="65">
        <v>6</v>
      </c>
      <c r="B95" s="8" t="s">
        <v>1488</v>
      </c>
      <c r="C95" s="65">
        <v>15</v>
      </c>
      <c r="D95" s="8" t="s">
        <v>1480</v>
      </c>
      <c r="E95" s="8" t="s">
        <v>1238</v>
      </c>
    </row>
    <row r="96" spans="1:5" s="18" customFormat="1">
      <c r="A96" s="65">
        <v>7</v>
      </c>
      <c r="B96" s="8" t="s">
        <v>1224</v>
      </c>
      <c r="C96" s="65">
        <v>13</v>
      </c>
      <c r="D96" s="8" t="s">
        <v>1480</v>
      </c>
      <c r="E96" s="8" t="s">
        <v>1206</v>
      </c>
    </row>
    <row r="97" spans="1:5" s="18" customFormat="1">
      <c r="A97" s="65">
        <v>8</v>
      </c>
      <c r="B97" s="8" t="s">
        <v>1489</v>
      </c>
      <c r="C97" s="65">
        <v>11</v>
      </c>
      <c r="D97" s="8" t="s">
        <v>1480</v>
      </c>
      <c r="E97" s="8" t="s">
        <v>1238</v>
      </c>
    </row>
    <row r="98" spans="1:5" s="18" customFormat="1">
      <c r="A98" s="20"/>
      <c r="C98" s="22" t="s">
        <v>1486</v>
      </c>
      <c r="E98" s="2"/>
    </row>
    <row r="99" spans="1:5" s="18" customFormat="1">
      <c r="A99" s="65">
        <v>9</v>
      </c>
      <c r="B99" s="8" t="s">
        <v>1490</v>
      </c>
      <c r="C99" s="65">
        <v>21</v>
      </c>
      <c r="D99" s="8" t="s">
        <v>1480</v>
      </c>
      <c r="E99" s="8" t="s">
        <v>1238</v>
      </c>
    </row>
    <row r="100" spans="1:5" s="18" customFormat="1">
      <c r="A100" s="65">
        <v>10</v>
      </c>
      <c r="B100" s="8" t="s">
        <v>1425</v>
      </c>
      <c r="C100" s="65">
        <v>13</v>
      </c>
      <c r="D100" s="8" t="s">
        <v>1480</v>
      </c>
      <c r="E100" s="8" t="s">
        <v>1238</v>
      </c>
    </row>
    <row r="101" spans="1:5" s="18" customFormat="1">
      <c r="A101" s="20"/>
      <c r="C101" s="22" t="s">
        <v>635</v>
      </c>
      <c r="E101" s="2"/>
    </row>
    <row r="102" spans="1:5" s="18" customFormat="1">
      <c r="A102" s="65">
        <v>11</v>
      </c>
      <c r="B102" s="8" t="s">
        <v>1456</v>
      </c>
      <c r="C102" s="65">
        <v>9</v>
      </c>
      <c r="D102" s="8" t="s">
        <v>1480</v>
      </c>
      <c r="E102" s="8" t="s">
        <v>1238</v>
      </c>
    </row>
    <row r="103" spans="1:5" s="18" customFormat="1">
      <c r="A103" s="20"/>
      <c r="C103" s="22"/>
      <c r="E103" s="2"/>
    </row>
    <row r="104" spans="1:5">
      <c r="A104" s="1"/>
      <c r="B104" t="s">
        <v>475</v>
      </c>
      <c r="C104" s="22"/>
      <c r="E104" s="2"/>
    </row>
    <row r="105" spans="1:5" s="18" customFormat="1">
      <c r="A105" s="20"/>
      <c r="C105" s="22"/>
      <c r="E105" s="2"/>
    </row>
    <row r="106" spans="1:5" s="18" customFormat="1" ht="15.75">
      <c r="A106" s="73" t="s">
        <v>1231</v>
      </c>
      <c r="B106"/>
      <c r="C106" s="19"/>
      <c r="D106"/>
      <c r="E106"/>
    </row>
    <row r="107" spans="1:5" s="18" customFormat="1">
      <c r="A107" t="s">
        <v>0</v>
      </c>
      <c r="B107"/>
      <c r="C107" s="19"/>
      <c r="D107"/>
      <c r="E107"/>
    </row>
    <row r="108" spans="1:5" s="18" customFormat="1">
      <c r="A108" s="19">
        <v>1</v>
      </c>
      <c r="B108" t="s">
        <v>1227</v>
      </c>
      <c r="C108" s="19">
        <v>62.8</v>
      </c>
      <c r="D108" s="18" t="s">
        <v>1243</v>
      </c>
      <c r="E108" t="s">
        <v>1228</v>
      </c>
    </row>
    <row r="109" spans="1:5" s="18" customFormat="1">
      <c r="A109" s="19">
        <v>2</v>
      </c>
      <c r="B109" t="s">
        <v>1229</v>
      </c>
      <c r="C109" s="19">
        <v>56.78</v>
      </c>
      <c r="D109" s="18" t="s">
        <v>1243</v>
      </c>
      <c r="E109" t="s">
        <v>1228</v>
      </c>
    </row>
    <row r="110" spans="1:5" s="18" customFormat="1">
      <c r="A110" s="19">
        <v>3</v>
      </c>
      <c r="B110" t="s">
        <v>1234</v>
      </c>
      <c r="C110" s="19">
        <v>56.45</v>
      </c>
      <c r="D110" s="18" t="s">
        <v>1243</v>
      </c>
      <c r="E110" s="18" t="s">
        <v>1228</v>
      </c>
    </row>
    <row r="111" spans="1:5" s="18" customFormat="1">
      <c r="A111" s="19">
        <v>4</v>
      </c>
      <c r="B111" t="s">
        <v>4</v>
      </c>
      <c r="C111" s="19">
        <v>55.6</v>
      </c>
      <c r="D111" s="18" t="s">
        <v>1243</v>
      </c>
      <c r="E111" s="18" t="s">
        <v>1233</v>
      </c>
    </row>
    <row r="112" spans="1:5" s="18" customFormat="1">
      <c r="A112" s="19">
        <v>5</v>
      </c>
      <c r="B112" t="s">
        <v>136</v>
      </c>
      <c r="C112" s="19">
        <v>56.2</v>
      </c>
      <c r="D112" s="18" t="s">
        <v>1243</v>
      </c>
      <c r="E112" t="s">
        <v>1230</v>
      </c>
    </row>
    <row r="113" spans="1:6" s="18" customFormat="1">
      <c r="A113" s="19">
        <v>6</v>
      </c>
      <c r="B113" t="s">
        <v>1232</v>
      </c>
      <c r="C113" s="19">
        <v>54.79</v>
      </c>
      <c r="D113" s="18" t="s">
        <v>1243</v>
      </c>
      <c r="E113" t="s">
        <v>1206</v>
      </c>
    </row>
    <row r="114" spans="1:6" s="18" customFormat="1">
      <c r="A114" s="19">
        <v>7</v>
      </c>
      <c r="B114" t="s">
        <v>919</v>
      </c>
      <c r="C114" s="19">
        <v>50.9</v>
      </c>
      <c r="D114" s="18" t="s">
        <v>1243</v>
      </c>
      <c r="E114" t="s">
        <v>1239</v>
      </c>
    </row>
    <row r="115" spans="1:6" s="18" customFormat="1">
      <c r="A115" s="19">
        <v>8</v>
      </c>
      <c r="B115" t="s">
        <v>1235</v>
      </c>
      <c r="C115" s="19">
        <v>33.200000000000003</v>
      </c>
      <c r="D115" s="18" t="s">
        <v>1243</v>
      </c>
      <c r="E115" t="s">
        <v>1206</v>
      </c>
    </row>
    <row r="116" spans="1:6" s="18" customFormat="1">
      <c r="A116" s="19">
        <v>9</v>
      </c>
      <c r="B116" t="s">
        <v>1237</v>
      </c>
      <c r="C116" s="19">
        <v>32.9</v>
      </c>
      <c r="D116" s="18" t="s">
        <v>1243</v>
      </c>
      <c r="E116" t="s">
        <v>1206</v>
      </c>
    </row>
    <row r="117" spans="1:6" s="18" customFormat="1">
      <c r="A117" s="19">
        <v>10</v>
      </c>
      <c r="B117" t="s">
        <v>1236</v>
      </c>
      <c r="C117" s="19">
        <v>25</v>
      </c>
      <c r="D117" s="18" t="s">
        <v>1243</v>
      </c>
      <c r="E117" t="s">
        <v>1206</v>
      </c>
    </row>
    <row r="118" spans="1:6" s="18" customFormat="1">
      <c r="B118" s="18" t="s">
        <v>475</v>
      </c>
      <c r="C118" s="19"/>
      <c r="E118"/>
    </row>
    <row r="119" spans="1:6" s="18" customFormat="1">
      <c r="A119" s="18" t="s">
        <v>27</v>
      </c>
      <c r="C119" s="19"/>
      <c r="E119"/>
    </row>
    <row r="120" spans="1:6" s="18" customFormat="1">
      <c r="A120" s="19">
        <v>1</v>
      </c>
      <c r="B120" t="s">
        <v>20</v>
      </c>
      <c r="C120" s="19">
        <v>40.6</v>
      </c>
      <c r="D120" s="18" t="s">
        <v>1243</v>
      </c>
      <c r="E120" t="s">
        <v>1233</v>
      </c>
    </row>
    <row r="121" spans="1:6" s="18" customFormat="1">
      <c r="A121" s="19">
        <v>2</v>
      </c>
      <c r="B121" t="s">
        <v>893</v>
      </c>
      <c r="C121" s="19">
        <v>38.9</v>
      </c>
      <c r="D121" s="18" t="s">
        <v>1243</v>
      </c>
      <c r="E121" t="s">
        <v>1213</v>
      </c>
    </row>
    <row r="122" spans="1:6" s="18" customFormat="1">
      <c r="A122" s="19">
        <v>3</v>
      </c>
      <c r="B122" t="s">
        <v>1240</v>
      </c>
      <c r="C122" s="19">
        <v>37.35</v>
      </c>
      <c r="D122" s="18" t="s">
        <v>1243</v>
      </c>
      <c r="E122" t="s">
        <v>1238</v>
      </c>
    </row>
    <row r="123" spans="1:6" s="18" customFormat="1">
      <c r="A123" s="19">
        <v>4</v>
      </c>
      <c r="B123" t="s">
        <v>1241</v>
      </c>
      <c r="C123" s="19">
        <v>32.9</v>
      </c>
      <c r="D123" s="18" t="s">
        <v>1243</v>
      </c>
      <c r="E123" t="s">
        <v>1239</v>
      </c>
    </row>
    <row r="124" spans="1:6" s="18" customFormat="1">
      <c r="A124" s="19">
        <v>5</v>
      </c>
      <c r="B124" t="s">
        <v>193</v>
      </c>
      <c r="C124" s="19">
        <v>28.05</v>
      </c>
      <c r="D124" s="18" t="s">
        <v>1243</v>
      </c>
      <c r="E124" t="s">
        <v>1230</v>
      </c>
    </row>
    <row r="125" spans="1:6" s="18" customFormat="1">
      <c r="A125" s="19">
        <v>6</v>
      </c>
      <c r="B125" t="s">
        <v>1242</v>
      </c>
      <c r="C125" s="19">
        <v>13.3</v>
      </c>
      <c r="D125" s="18" t="s">
        <v>1243</v>
      </c>
      <c r="E125" t="s">
        <v>1206</v>
      </c>
    </row>
    <row r="126" spans="1:6" s="18" customFormat="1">
      <c r="B126" s="18" t="s">
        <v>475</v>
      </c>
      <c r="C126" s="19"/>
      <c r="D126"/>
      <c r="E126"/>
    </row>
    <row r="127" spans="1:6" ht="15.75">
      <c r="A127" s="84" t="s">
        <v>107</v>
      </c>
      <c r="B127" s="85"/>
      <c r="C127" s="22"/>
      <c r="E127" s="2"/>
    </row>
    <row r="128" spans="1:6">
      <c r="A128" s="1" t="s">
        <v>0</v>
      </c>
      <c r="C128" s="22"/>
      <c r="D128" s="7" t="s">
        <v>150</v>
      </c>
      <c r="E128" s="2">
        <f>SUM(C129:C147)/19</f>
        <v>20.289473684210527</v>
      </c>
      <c r="F128" t="s">
        <v>151</v>
      </c>
    </row>
    <row r="129" spans="1:5">
      <c r="A129" s="1">
        <v>1</v>
      </c>
      <c r="B129" s="29" t="s">
        <v>4</v>
      </c>
      <c r="C129" s="30">
        <v>35.450000000000003</v>
      </c>
      <c r="D129" t="s">
        <v>1050</v>
      </c>
      <c r="E129" s="2"/>
    </row>
    <row r="130" spans="1:5">
      <c r="A130" s="1">
        <v>2</v>
      </c>
      <c r="B130" t="s">
        <v>161</v>
      </c>
      <c r="C130" s="22">
        <v>25.05</v>
      </c>
      <c r="D130" t="s">
        <v>405</v>
      </c>
      <c r="E130" s="2"/>
    </row>
    <row r="131" spans="1:5">
      <c r="A131" s="1">
        <v>3</v>
      </c>
      <c r="B131" t="s">
        <v>392</v>
      </c>
      <c r="C131" s="22">
        <v>23</v>
      </c>
      <c r="D131" t="s">
        <v>406</v>
      </c>
      <c r="E131" s="2"/>
    </row>
    <row r="132" spans="1:5">
      <c r="A132" s="1">
        <v>4</v>
      </c>
      <c r="B132" t="s">
        <v>403</v>
      </c>
      <c r="C132" s="22">
        <v>22.6</v>
      </c>
      <c r="D132" t="s">
        <v>405</v>
      </c>
      <c r="E132" s="2"/>
    </row>
    <row r="133" spans="1:5">
      <c r="A133" s="1">
        <v>5</v>
      </c>
      <c r="B133" t="s">
        <v>1</v>
      </c>
      <c r="C133" s="22">
        <v>21.55</v>
      </c>
      <c r="D133" t="s">
        <v>391</v>
      </c>
      <c r="E133" s="2"/>
    </row>
    <row r="134" spans="1:5">
      <c r="A134" s="1">
        <v>6</v>
      </c>
      <c r="B134" t="s">
        <v>408</v>
      </c>
      <c r="C134" s="22">
        <v>21.4</v>
      </c>
      <c r="D134" t="s">
        <v>391</v>
      </c>
      <c r="E134" s="2"/>
    </row>
    <row r="135" spans="1:5">
      <c r="A135" s="1">
        <v>7</v>
      </c>
      <c r="B135" t="s">
        <v>388</v>
      </c>
      <c r="C135" s="22">
        <v>21.35</v>
      </c>
      <c r="D135" t="s">
        <v>405</v>
      </c>
      <c r="E135" s="2"/>
    </row>
    <row r="136" spans="1:5">
      <c r="A136" s="1">
        <v>8</v>
      </c>
      <c r="B136" t="s">
        <v>339</v>
      </c>
      <c r="C136" s="22">
        <v>20.100000000000001</v>
      </c>
      <c r="D136" t="s">
        <v>405</v>
      </c>
      <c r="E136" s="2"/>
    </row>
    <row r="137" spans="1:5">
      <c r="A137" s="1">
        <v>9</v>
      </c>
      <c r="B137" t="s">
        <v>285</v>
      </c>
      <c r="C137" s="22">
        <v>20</v>
      </c>
      <c r="D137" t="s">
        <v>391</v>
      </c>
      <c r="E137" s="2"/>
    </row>
    <row r="138" spans="1:5">
      <c r="A138" s="1">
        <v>9</v>
      </c>
      <c r="B138" t="s">
        <v>327</v>
      </c>
      <c r="C138" s="22">
        <v>20</v>
      </c>
      <c r="D138" t="s">
        <v>391</v>
      </c>
      <c r="E138" s="2"/>
    </row>
    <row r="139" spans="1:5">
      <c r="A139" s="1">
        <v>11</v>
      </c>
      <c r="B139" t="s">
        <v>394</v>
      </c>
      <c r="C139" s="22">
        <v>18.5</v>
      </c>
      <c r="D139" t="s">
        <v>391</v>
      </c>
      <c r="E139" s="2"/>
    </row>
    <row r="140" spans="1:5">
      <c r="A140" s="1">
        <v>12</v>
      </c>
      <c r="B140" t="s">
        <v>6</v>
      </c>
      <c r="C140" s="22">
        <v>18.3</v>
      </c>
      <c r="D140" t="s">
        <v>405</v>
      </c>
      <c r="E140" s="2"/>
    </row>
    <row r="141" spans="1:5">
      <c r="A141" s="1">
        <v>13</v>
      </c>
      <c r="B141" t="s">
        <v>396</v>
      </c>
      <c r="C141" s="22">
        <v>18</v>
      </c>
      <c r="D141" t="s">
        <v>391</v>
      </c>
      <c r="E141" s="2"/>
    </row>
    <row r="142" spans="1:5">
      <c r="A142" s="1">
        <v>14</v>
      </c>
      <c r="B142" t="s">
        <v>395</v>
      </c>
      <c r="C142" s="22">
        <v>17.5</v>
      </c>
      <c r="D142" t="s">
        <v>391</v>
      </c>
      <c r="E142" s="2"/>
    </row>
    <row r="143" spans="1:5">
      <c r="A143" s="1">
        <v>14</v>
      </c>
      <c r="B143" t="s">
        <v>397</v>
      </c>
      <c r="C143" s="22">
        <v>17.5</v>
      </c>
      <c r="D143" t="s">
        <v>391</v>
      </c>
      <c r="E143" s="2"/>
    </row>
    <row r="144" spans="1:5">
      <c r="A144" s="1">
        <v>16</v>
      </c>
      <c r="B144" t="s">
        <v>3</v>
      </c>
      <c r="C144" s="22">
        <v>17.3</v>
      </c>
      <c r="D144" t="s">
        <v>405</v>
      </c>
      <c r="E144" s="2"/>
    </row>
    <row r="145" spans="1:6">
      <c r="A145" s="1">
        <v>16</v>
      </c>
      <c r="B145" t="s">
        <v>358</v>
      </c>
      <c r="C145" s="22">
        <v>17.3</v>
      </c>
      <c r="D145" t="s">
        <v>405</v>
      </c>
      <c r="E145" s="2"/>
    </row>
    <row r="146" spans="1:6">
      <c r="A146" s="1">
        <v>16</v>
      </c>
      <c r="B146" t="s">
        <v>288</v>
      </c>
      <c r="C146" s="22">
        <v>17.3</v>
      </c>
      <c r="D146" t="s">
        <v>405</v>
      </c>
      <c r="E146" s="2"/>
    </row>
    <row r="147" spans="1:6">
      <c r="A147" s="1">
        <v>19</v>
      </c>
      <c r="B147" t="s">
        <v>389</v>
      </c>
      <c r="C147" s="22">
        <v>13.3</v>
      </c>
      <c r="D147" t="s">
        <v>405</v>
      </c>
      <c r="E147" s="2"/>
    </row>
    <row r="148" spans="1:6">
      <c r="A148" s="1"/>
      <c r="B148" t="s">
        <v>475</v>
      </c>
      <c r="C148" s="22"/>
      <c r="E148" s="2"/>
    </row>
    <row r="149" spans="1:6">
      <c r="A149" s="1" t="s">
        <v>27</v>
      </c>
      <c r="C149" s="22"/>
      <c r="D149" s="7" t="s">
        <v>150</v>
      </c>
      <c r="E149" s="2">
        <f>SUM(C150:C154)/5</f>
        <v>13.596</v>
      </c>
      <c r="F149" t="s">
        <v>151</v>
      </c>
    </row>
    <row r="150" spans="1:6">
      <c r="A150" s="1">
        <v>1</v>
      </c>
      <c r="B150" s="53" t="s">
        <v>20</v>
      </c>
      <c r="C150" s="30">
        <v>27.1</v>
      </c>
      <c r="D150" s="18" t="s">
        <v>1009</v>
      </c>
      <c r="E150" s="2"/>
    </row>
    <row r="151" spans="1:6">
      <c r="A151" s="1">
        <v>2</v>
      </c>
      <c r="B151" t="s">
        <v>221</v>
      </c>
      <c r="C151" s="22">
        <v>15.15</v>
      </c>
      <c r="D151" t="s">
        <v>405</v>
      </c>
      <c r="E151" s="2"/>
    </row>
    <row r="152" spans="1:6">
      <c r="A152" s="1">
        <v>3</v>
      </c>
      <c r="B152" t="s">
        <v>361</v>
      </c>
      <c r="C152" s="22">
        <v>9.25</v>
      </c>
      <c r="D152" t="s">
        <v>405</v>
      </c>
      <c r="E152" s="2"/>
    </row>
    <row r="153" spans="1:6">
      <c r="A153" s="1">
        <v>4</v>
      </c>
      <c r="B153" t="s">
        <v>193</v>
      </c>
      <c r="C153" s="22">
        <v>8.26</v>
      </c>
      <c r="D153" t="s">
        <v>405</v>
      </c>
      <c r="E153" s="2"/>
    </row>
    <row r="154" spans="1:6">
      <c r="A154" s="1">
        <v>5</v>
      </c>
      <c r="B154" t="s">
        <v>407</v>
      </c>
      <c r="C154" s="22">
        <v>8.2200000000000006</v>
      </c>
      <c r="D154" t="s">
        <v>391</v>
      </c>
      <c r="E154" s="2"/>
    </row>
    <row r="155" spans="1:6">
      <c r="A155" s="1"/>
      <c r="C155" s="22"/>
      <c r="E155" s="2"/>
    </row>
    <row r="156" spans="1:6">
      <c r="A156" s="1"/>
      <c r="B156" t="s">
        <v>475</v>
      </c>
      <c r="C156" s="22"/>
      <c r="E156" s="2"/>
    </row>
    <row r="157" spans="1:6" ht="15.75">
      <c r="A157" s="84" t="s">
        <v>108</v>
      </c>
      <c r="C157" s="22"/>
      <c r="E157" s="2"/>
    </row>
    <row r="158" spans="1:6">
      <c r="A158" s="1" t="s">
        <v>0</v>
      </c>
      <c r="C158" s="22" t="s">
        <v>399</v>
      </c>
      <c r="E158" s="2"/>
    </row>
    <row r="159" spans="1:6">
      <c r="A159" s="1">
        <v>1</v>
      </c>
      <c r="B159" t="s">
        <v>136</v>
      </c>
      <c r="C159" s="22">
        <v>39.19</v>
      </c>
      <c r="D159" t="s">
        <v>275</v>
      </c>
      <c r="E159" s="2"/>
    </row>
    <row r="160" spans="1:6">
      <c r="A160" s="20">
        <v>2</v>
      </c>
      <c r="B160" s="18" t="s">
        <v>772</v>
      </c>
      <c r="C160" s="22">
        <v>36.79</v>
      </c>
      <c r="D160" s="18" t="s">
        <v>773</v>
      </c>
      <c r="E160" s="2"/>
      <c r="F160" s="18"/>
    </row>
    <row r="161" spans="1:6">
      <c r="A161" s="1">
        <v>3</v>
      </c>
      <c r="B161" t="s">
        <v>33</v>
      </c>
      <c r="C161" s="22">
        <v>17.32</v>
      </c>
      <c r="D161" t="s">
        <v>275</v>
      </c>
      <c r="E161" s="2"/>
    </row>
    <row r="162" spans="1:6">
      <c r="A162" s="1">
        <v>4</v>
      </c>
      <c r="B162" t="s">
        <v>156</v>
      </c>
      <c r="C162" s="22">
        <v>9.1999999999999993</v>
      </c>
      <c r="D162" t="s">
        <v>393</v>
      </c>
      <c r="E162" s="2"/>
    </row>
    <row r="163" spans="1:6">
      <c r="A163" s="1"/>
      <c r="B163" t="s">
        <v>475</v>
      </c>
      <c r="C163" s="22"/>
      <c r="E163" s="2"/>
    </row>
    <row r="164" spans="1:6">
      <c r="A164" s="1" t="s">
        <v>27</v>
      </c>
      <c r="C164" s="22" t="s">
        <v>400</v>
      </c>
      <c r="E164" s="2"/>
    </row>
    <row r="165" spans="1:6">
      <c r="A165" s="1">
        <v>1</v>
      </c>
      <c r="B165" t="s">
        <v>20</v>
      </c>
      <c r="C165" s="22">
        <v>5</v>
      </c>
      <c r="D165" t="s">
        <v>393</v>
      </c>
      <c r="E165" s="2"/>
    </row>
    <row r="166" spans="1:6">
      <c r="A166" s="1"/>
      <c r="C166" s="22" t="s">
        <v>401</v>
      </c>
      <c r="E166" s="2"/>
    </row>
    <row r="167" spans="1:6">
      <c r="A167" s="1">
        <v>2</v>
      </c>
      <c r="B167" t="s">
        <v>402</v>
      </c>
      <c r="C167" s="22">
        <v>6.25</v>
      </c>
      <c r="D167" t="s">
        <v>390</v>
      </c>
      <c r="E167" s="2"/>
    </row>
    <row r="168" spans="1:6">
      <c r="A168" s="1"/>
      <c r="B168" t="s">
        <v>475</v>
      </c>
      <c r="C168" s="22"/>
      <c r="E168" s="2"/>
    </row>
    <row r="169" spans="1:6" ht="15.75">
      <c r="A169" s="84" t="s">
        <v>109</v>
      </c>
      <c r="C169" s="22"/>
      <c r="E169" s="2"/>
    </row>
    <row r="170" spans="1:6">
      <c r="A170" s="1" t="s">
        <v>0</v>
      </c>
      <c r="C170" s="22"/>
      <c r="D170" s="7" t="s">
        <v>150</v>
      </c>
      <c r="E170" s="2">
        <f>SUM(C171:C186)/16</f>
        <v>26.384374999999999</v>
      </c>
      <c r="F170" t="s">
        <v>151</v>
      </c>
    </row>
    <row r="171" spans="1:6">
      <c r="A171" s="20">
        <v>1</v>
      </c>
      <c r="B171" t="s">
        <v>213</v>
      </c>
      <c r="C171" s="19">
        <v>36.15</v>
      </c>
      <c r="D171" s="20" t="s">
        <v>1021</v>
      </c>
      <c r="E171" s="2"/>
      <c r="F171" s="18"/>
    </row>
    <row r="172" spans="1:6" s="18" customFormat="1">
      <c r="A172" s="20">
        <v>2</v>
      </c>
      <c r="B172" t="s">
        <v>4</v>
      </c>
      <c r="C172" s="19">
        <v>35.5</v>
      </c>
      <c r="D172" s="20" t="s">
        <v>1051</v>
      </c>
      <c r="E172" s="2"/>
    </row>
    <row r="173" spans="1:6">
      <c r="A173" s="20">
        <v>3</v>
      </c>
      <c r="B173" t="s">
        <v>33</v>
      </c>
      <c r="C173" s="19">
        <v>33.5</v>
      </c>
      <c r="D173" s="20" t="s">
        <v>1021</v>
      </c>
      <c r="E173" s="2"/>
      <c r="F173" s="18"/>
    </row>
    <row r="174" spans="1:6">
      <c r="A174" s="20">
        <v>4</v>
      </c>
      <c r="B174" t="s">
        <v>1020</v>
      </c>
      <c r="C174" s="19">
        <v>31.05</v>
      </c>
      <c r="D174" s="20" t="s">
        <v>1021</v>
      </c>
      <c r="E174" s="2"/>
    </row>
    <row r="175" spans="1:6">
      <c r="A175" s="20">
        <v>5</v>
      </c>
      <c r="B175" t="s">
        <v>205</v>
      </c>
      <c r="C175" s="22">
        <v>27.5</v>
      </c>
      <c r="D175" t="s">
        <v>390</v>
      </c>
      <c r="E175" s="2"/>
    </row>
    <row r="176" spans="1:6">
      <c r="A176" s="20">
        <v>6</v>
      </c>
      <c r="B176" t="s">
        <v>392</v>
      </c>
      <c r="C176" s="22">
        <v>27</v>
      </c>
      <c r="D176" t="s">
        <v>393</v>
      </c>
      <c r="E176" s="2"/>
    </row>
    <row r="177" spans="1:6">
      <c r="A177" s="20">
        <v>7</v>
      </c>
      <c r="B177" t="s">
        <v>198</v>
      </c>
      <c r="C177" s="22">
        <v>26.25</v>
      </c>
      <c r="D177" t="s">
        <v>391</v>
      </c>
      <c r="E177" s="2"/>
    </row>
    <row r="178" spans="1:6">
      <c r="A178" s="20">
        <v>8</v>
      </c>
      <c r="B178" t="s">
        <v>285</v>
      </c>
      <c r="C178" s="22">
        <v>25</v>
      </c>
      <c r="D178" t="s">
        <v>391</v>
      </c>
      <c r="E178" s="2"/>
    </row>
    <row r="179" spans="1:6">
      <c r="A179" s="20">
        <v>8</v>
      </c>
      <c r="B179" t="s">
        <v>394</v>
      </c>
      <c r="C179" s="22">
        <v>25</v>
      </c>
      <c r="D179" t="s">
        <v>391</v>
      </c>
      <c r="E179" s="2"/>
    </row>
    <row r="180" spans="1:6">
      <c r="A180" s="20">
        <v>10</v>
      </c>
      <c r="B180" t="s">
        <v>347</v>
      </c>
      <c r="C180" s="19">
        <v>23.4</v>
      </c>
      <c r="D180" s="20" t="s">
        <v>1021</v>
      </c>
      <c r="E180" s="2"/>
      <c r="F180" s="18"/>
    </row>
    <row r="181" spans="1:6">
      <c r="A181" s="20">
        <v>10</v>
      </c>
      <c r="B181" t="s">
        <v>1019</v>
      </c>
      <c r="C181" s="19">
        <v>23.4</v>
      </c>
      <c r="D181" s="20" t="s">
        <v>1021</v>
      </c>
      <c r="E181" s="2"/>
      <c r="F181" s="18"/>
    </row>
    <row r="182" spans="1:6">
      <c r="A182" s="20">
        <v>10</v>
      </c>
      <c r="B182" t="s">
        <v>998</v>
      </c>
      <c r="C182" s="19">
        <v>23.4</v>
      </c>
      <c r="D182" s="20" t="s">
        <v>1021</v>
      </c>
      <c r="E182" s="2"/>
      <c r="F182" s="18"/>
    </row>
    <row r="183" spans="1:6">
      <c r="A183" s="20">
        <v>13</v>
      </c>
      <c r="B183" t="s">
        <v>327</v>
      </c>
      <c r="C183" s="22">
        <v>22.5</v>
      </c>
      <c r="D183" t="s">
        <v>391</v>
      </c>
      <c r="E183" s="2"/>
    </row>
    <row r="184" spans="1:6">
      <c r="A184" s="20">
        <v>13</v>
      </c>
      <c r="B184" t="s">
        <v>395</v>
      </c>
      <c r="C184" s="22">
        <v>22.5</v>
      </c>
      <c r="D184" t="s">
        <v>391</v>
      </c>
      <c r="E184" s="2"/>
    </row>
    <row r="185" spans="1:6">
      <c r="A185" s="20">
        <v>15</v>
      </c>
      <c r="B185" t="s">
        <v>396</v>
      </c>
      <c r="C185" s="22">
        <v>20</v>
      </c>
      <c r="D185" t="s">
        <v>391</v>
      </c>
      <c r="E185" s="2"/>
    </row>
    <row r="186" spans="1:6">
      <c r="A186" s="20">
        <v>15</v>
      </c>
      <c r="B186" t="s">
        <v>397</v>
      </c>
      <c r="C186" s="22">
        <v>20</v>
      </c>
      <c r="D186" t="s">
        <v>391</v>
      </c>
      <c r="E186" s="2"/>
    </row>
    <row r="187" spans="1:6">
      <c r="A187" s="1"/>
      <c r="B187" t="s">
        <v>475</v>
      </c>
      <c r="C187" s="22"/>
      <c r="E187" s="2"/>
    </row>
    <row r="188" spans="1:6">
      <c r="A188" s="1" t="s">
        <v>27</v>
      </c>
      <c r="C188" s="22"/>
      <c r="D188" s="7" t="s">
        <v>150</v>
      </c>
      <c r="E188" s="2">
        <f>SUM(C189:C191)/3</f>
        <v>17.433333333333334</v>
      </c>
      <c r="F188" t="s">
        <v>151</v>
      </c>
    </row>
    <row r="189" spans="1:6">
      <c r="A189" s="1">
        <v>1</v>
      </c>
      <c r="B189" t="s">
        <v>20</v>
      </c>
      <c r="C189" s="22">
        <v>27.1</v>
      </c>
      <c r="D189" s="20" t="s">
        <v>1044</v>
      </c>
      <c r="E189" s="2"/>
    </row>
    <row r="190" spans="1:6">
      <c r="A190" s="20"/>
      <c r="B190" t="s">
        <v>1018</v>
      </c>
      <c r="C190" s="19">
        <v>13.7</v>
      </c>
      <c r="D190" s="20" t="s">
        <v>1021</v>
      </c>
      <c r="E190" s="2"/>
      <c r="F190" s="18"/>
    </row>
    <row r="191" spans="1:6">
      <c r="A191" s="1">
        <v>2</v>
      </c>
      <c r="B191" t="s">
        <v>398</v>
      </c>
      <c r="C191" s="22">
        <v>11.5</v>
      </c>
      <c r="D191" t="s">
        <v>391</v>
      </c>
      <c r="E191" s="2"/>
    </row>
    <row r="192" spans="1:6">
      <c r="A192" s="20"/>
      <c r="B192" s="18" t="s">
        <v>475</v>
      </c>
      <c r="C192" s="22"/>
      <c r="D192" s="18"/>
      <c r="E192" s="2"/>
      <c r="F192" s="18"/>
    </row>
    <row r="193" spans="1:6" ht="15.75">
      <c r="A193" s="84" t="s">
        <v>872</v>
      </c>
      <c r="B193" s="18"/>
      <c r="C193" s="22"/>
      <c r="D193" s="18"/>
      <c r="E193" s="2"/>
      <c r="F193" s="18"/>
    </row>
    <row r="194" spans="1:6">
      <c r="A194" s="20" t="s">
        <v>0</v>
      </c>
      <c r="B194" s="18"/>
      <c r="C194" s="22"/>
      <c r="D194" s="19" t="s">
        <v>150</v>
      </c>
      <c r="E194" s="2">
        <f>SUM(C195:C256)/62</f>
        <v>70.907419354838737</v>
      </c>
      <c r="F194" s="18" t="s">
        <v>151</v>
      </c>
    </row>
    <row r="195" spans="1:6" s="18" customFormat="1">
      <c r="A195" s="20">
        <v>1</v>
      </c>
      <c r="B195" s="18" t="s">
        <v>1269</v>
      </c>
      <c r="C195" s="19">
        <v>116.4</v>
      </c>
      <c r="D195" s="20" t="s">
        <v>1507</v>
      </c>
      <c r="E195" s="2" t="s">
        <v>1238</v>
      </c>
    </row>
    <row r="196" spans="1:6" s="18" customFormat="1">
      <c r="A196" s="20">
        <v>2</v>
      </c>
      <c r="B196" s="18" t="s">
        <v>1493</v>
      </c>
      <c r="C196" s="19">
        <v>110.4</v>
      </c>
      <c r="D196" s="20" t="s">
        <v>1507</v>
      </c>
      <c r="E196" s="2" t="s">
        <v>1206</v>
      </c>
    </row>
    <row r="197" spans="1:6" s="18" customFormat="1">
      <c r="A197" s="20">
        <v>3</v>
      </c>
      <c r="B197" s="18" t="s">
        <v>1271</v>
      </c>
      <c r="C197" s="19">
        <v>110</v>
      </c>
      <c r="D197" s="20" t="s">
        <v>1507</v>
      </c>
      <c r="E197" s="2" t="s">
        <v>1213</v>
      </c>
    </row>
    <row r="198" spans="1:6" s="18" customFormat="1">
      <c r="A198" s="20">
        <v>4</v>
      </c>
      <c r="B198" s="18" t="s">
        <v>924</v>
      </c>
      <c r="C198" s="19">
        <v>107.05</v>
      </c>
      <c r="D198" s="20" t="s">
        <v>1507</v>
      </c>
      <c r="E198" s="2" t="s">
        <v>1238</v>
      </c>
    </row>
    <row r="199" spans="1:6" s="18" customFormat="1">
      <c r="A199" s="20">
        <v>5</v>
      </c>
      <c r="B199" s="18" t="s">
        <v>1275</v>
      </c>
      <c r="C199" s="19">
        <v>106.55</v>
      </c>
      <c r="D199" s="20" t="s">
        <v>1507</v>
      </c>
      <c r="E199" s="2" t="s">
        <v>1238</v>
      </c>
    </row>
    <row r="200" spans="1:6" s="18" customFormat="1">
      <c r="A200" s="20">
        <v>6</v>
      </c>
      <c r="B200" s="18" t="s">
        <v>4</v>
      </c>
      <c r="C200" s="19">
        <v>100.65</v>
      </c>
      <c r="D200" s="20" t="s">
        <v>1608</v>
      </c>
      <c r="E200" s="2" t="s">
        <v>1233</v>
      </c>
    </row>
    <row r="201" spans="1:6" s="18" customFormat="1">
      <c r="A201" s="20">
        <v>7</v>
      </c>
      <c r="B201" s="18" t="s">
        <v>1261</v>
      </c>
      <c r="C201" s="19">
        <v>97.6</v>
      </c>
      <c r="D201" s="20" t="s">
        <v>1507</v>
      </c>
      <c r="E201" s="2" t="s">
        <v>1238</v>
      </c>
    </row>
    <row r="202" spans="1:6" s="18" customFormat="1">
      <c r="A202" s="20">
        <v>8</v>
      </c>
      <c r="B202" s="18" t="s">
        <v>1494</v>
      </c>
      <c r="C202" s="19">
        <v>97.15</v>
      </c>
      <c r="D202" s="20" t="s">
        <v>1507</v>
      </c>
      <c r="E202" s="2" t="s">
        <v>1238</v>
      </c>
    </row>
    <row r="203" spans="1:6" s="18" customFormat="1">
      <c r="A203" s="20">
        <v>9</v>
      </c>
      <c r="B203" s="18" t="s">
        <v>1495</v>
      </c>
      <c r="C203" s="19">
        <v>96.13</v>
      </c>
      <c r="D203" s="20" t="s">
        <v>1507</v>
      </c>
      <c r="E203" s="2" t="s">
        <v>1238</v>
      </c>
    </row>
    <row r="204" spans="1:6" s="18" customFormat="1">
      <c r="A204" s="20">
        <v>10</v>
      </c>
      <c r="B204" s="18" t="s">
        <v>921</v>
      </c>
      <c r="C204" s="19">
        <v>96.05</v>
      </c>
      <c r="D204" s="20" t="s">
        <v>1507</v>
      </c>
      <c r="E204" s="2" t="s">
        <v>1206</v>
      </c>
    </row>
    <row r="205" spans="1:6" s="18" customFormat="1">
      <c r="A205" s="20">
        <v>11</v>
      </c>
      <c r="B205" s="18" t="s">
        <v>1496</v>
      </c>
      <c r="C205" s="19">
        <v>91.95</v>
      </c>
      <c r="D205" s="20" t="s">
        <v>1507</v>
      </c>
      <c r="E205" s="2" t="s">
        <v>1363</v>
      </c>
    </row>
    <row r="206" spans="1:6" s="18" customFormat="1">
      <c r="A206" s="20">
        <v>12</v>
      </c>
      <c r="B206" s="18" t="s">
        <v>1470</v>
      </c>
      <c r="C206" s="19">
        <v>91.1</v>
      </c>
      <c r="D206" s="20" t="s">
        <v>1507</v>
      </c>
      <c r="E206" s="2" t="s">
        <v>1238</v>
      </c>
    </row>
    <row r="207" spans="1:6" s="18" customFormat="1">
      <c r="A207" s="20">
        <v>13</v>
      </c>
      <c r="B207" s="18" t="s">
        <v>1259</v>
      </c>
      <c r="C207" s="19">
        <v>90.9</v>
      </c>
      <c r="D207" s="20" t="s">
        <v>1507</v>
      </c>
      <c r="E207" s="2" t="s">
        <v>1238</v>
      </c>
    </row>
    <row r="208" spans="1:6" s="18" customFormat="1">
      <c r="A208" s="20">
        <v>14</v>
      </c>
      <c r="B208" s="18" t="s">
        <v>136</v>
      </c>
      <c r="C208" s="19">
        <v>90.05</v>
      </c>
      <c r="D208" s="20" t="s">
        <v>1507</v>
      </c>
      <c r="E208" s="2" t="s">
        <v>1208</v>
      </c>
    </row>
    <row r="209" spans="1:5" s="18" customFormat="1">
      <c r="A209" s="20">
        <v>15</v>
      </c>
      <c r="B209" s="18" t="s">
        <v>1497</v>
      </c>
      <c r="C209" s="19">
        <v>88.75</v>
      </c>
      <c r="D209" s="20" t="s">
        <v>1507</v>
      </c>
      <c r="E209" s="2" t="s">
        <v>1238</v>
      </c>
    </row>
    <row r="210" spans="1:5" s="18" customFormat="1">
      <c r="A210" s="20">
        <v>16</v>
      </c>
      <c r="B210" s="18" t="s">
        <v>1095</v>
      </c>
      <c r="C210" s="19">
        <v>87.55</v>
      </c>
      <c r="D210" s="20" t="s">
        <v>1608</v>
      </c>
      <c r="E210" s="2" t="s">
        <v>1208</v>
      </c>
    </row>
    <row r="211" spans="1:5" s="18" customFormat="1">
      <c r="A211" s="20">
        <v>17</v>
      </c>
      <c r="B211" s="18" t="s">
        <v>1498</v>
      </c>
      <c r="C211" s="19">
        <v>86.3</v>
      </c>
      <c r="D211" s="20" t="s">
        <v>1507</v>
      </c>
      <c r="E211" s="2" t="s">
        <v>1216</v>
      </c>
    </row>
    <row r="212" spans="1:5" s="18" customFormat="1">
      <c r="A212" s="20">
        <v>18</v>
      </c>
      <c r="B212" s="18" t="s">
        <v>1599</v>
      </c>
      <c r="C212" s="19">
        <v>86.1</v>
      </c>
      <c r="D212" s="20" t="s">
        <v>1608</v>
      </c>
      <c r="E212" s="2" t="s">
        <v>1208</v>
      </c>
    </row>
    <row r="213" spans="1:5" s="18" customFormat="1">
      <c r="A213" s="20">
        <v>19</v>
      </c>
      <c r="B213" s="18" t="s">
        <v>1477</v>
      </c>
      <c r="C213" s="19">
        <v>81.599999999999994</v>
      </c>
      <c r="D213" s="20" t="s">
        <v>1507</v>
      </c>
      <c r="E213" s="2" t="s">
        <v>1238</v>
      </c>
    </row>
    <row r="214" spans="1:5" s="18" customFormat="1">
      <c r="A214" s="20">
        <v>20</v>
      </c>
      <c r="B214" s="20" t="s">
        <v>213</v>
      </c>
      <c r="C214" s="19">
        <v>78.099999999999994</v>
      </c>
      <c r="D214" s="18" t="s">
        <v>985</v>
      </c>
      <c r="E214" s="2" t="s">
        <v>1233</v>
      </c>
    </row>
    <row r="215" spans="1:5" s="18" customFormat="1">
      <c r="A215" s="20">
        <v>21</v>
      </c>
      <c r="B215" s="18" t="s">
        <v>347</v>
      </c>
      <c r="C215" s="19">
        <v>76.31</v>
      </c>
      <c r="D215" s="20" t="s">
        <v>1608</v>
      </c>
      <c r="E215" s="2" t="s">
        <v>1208</v>
      </c>
    </row>
    <row r="216" spans="1:5" s="18" customFormat="1">
      <c r="A216" s="20">
        <v>22</v>
      </c>
      <c r="B216" s="18" t="s">
        <v>33</v>
      </c>
      <c r="C216" s="19">
        <v>75.75</v>
      </c>
      <c r="D216" s="18" t="s">
        <v>1177</v>
      </c>
      <c r="E216" s="2" t="s">
        <v>1208</v>
      </c>
    </row>
    <row r="217" spans="1:5" s="18" customFormat="1">
      <c r="A217" s="20">
        <v>23</v>
      </c>
      <c r="B217" s="18" t="s">
        <v>1602</v>
      </c>
      <c r="C217" s="19">
        <v>74.099999999999994</v>
      </c>
      <c r="D217" s="20" t="s">
        <v>1608</v>
      </c>
      <c r="E217" s="2" t="s">
        <v>1233</v>
      </c>
    </row>
    <row r="218" spans="1:5" s="18" customFormat="1">
      <c r="A218" s="20">
        <v>24</v>
      </c>
      <c r="B218" s="18" t="s">
        <v>147</v>
      </c>
      <c r="C218" s="19">
        <v>73.599999999999994</v>
      </c>
      <c r="D218" s="20" t="s">
        <v>1608</v>
      </c>
      <c r="E218" s="2" t="s">
        <v>1208</v>
      </c>
    </row>
    <row r="219" spans="1:5" s="18" customFormat="1">
      <c r="A219" s="20">
        <v>25</v>
      </c>
      <c r="B219" s="18" t="s">
        <v>1307</v>
      </c>
      <c r="C219" s="19">
        <v>72.900000000000006</v>
      </c>
      <c r="D219" s="20" t="s">
        <v>1507</v>
      </c>
      <c r="E219" s="2" t="s">
        <v>1238</v>
      </c>
    </row>
    <row r="220" spans="1:5" s="18" customFormat="1">
      <c r="A220" s="20">
        <v>26</v>
      </c>
      <c r="B220" s="18" t="s">
        <v>230</v>
      </c>
      <c r="C220" s="19">
        <v>70.8</v>
      </c>
      <c r="D220" s="18" t="s">
        <v>1184</v>
      </c>
      <c r="E220" s="2" t="s">
        <v>1233</v>
      </c>
    </row>
    <row r="221" spans="1:5" s="18" customFormat="1">
      <c r="A221" s="20">
        <v>27</v>
      </c>
      <c r="B221" s="18" t="s">
        <v>340</v>
      </c>
      <c r="C221" s="19">
        <v>70.3</v>
      </c>
      <c r="D221" s="18" t="s">
        <v>1177</v>
      </c>
      <c r="E221" s="2" t="s">
        <v>1208</v>
      </c>
    </row>
    <row r="222" spans="1:5" s="18" customFormat="1">
      <c r="A222" s="20">
        <v>28</v>
      </c>
      <c r="B222" s="18" t="s">
        <v>1024</v>
      </c>
      <c r="C222" s="19">
        <v>70.25</v>
      </c>
      <c r="D222" s="18" t="s">
        <v>1177</v>
      </c>
      <c r="E222" s="2" t="s">
        <v>1233</v>
      </c>
    </row>
    <row r="223" spans="1:5" s="18" customFormat="1">
      <c r="A223" s="20">
        <v>29</v>
      </c>
      <c r="B223" s="20" t="s">
        <v>831</v>
      </c>
      <c r="C223" s="19">
        <v>70.180000000000007</v>
      </c>
      <c r="D223" s="18" t="s">
        <v>985</v>
      </c>
      <c r="E223" s="2" t="s">
        <v>1233</v>
      </c>
    </row>
    <row r="224" spans="1:5" s="18" customFormat="1">
      <c r="A224" s="20">
        <v>30</v>
      </c>
      <c r="B224" s="25" t="s">
        <v>754</v>
      </c>
      <c r="C224" s="30">
        <v>70.099999999999994</v>
      </c>
      <c r="D224" s="18" t="s">
        <v>868</v>
      </c>
      <c r="E224" s="2" t="s">
        <v>1208</v>
      </c>
    </row>
    <row r="225" spans="1:5" s="18" customFormat="1">
      <c r="A225" s="20">
        <v>30</v>
      </c>
      <c r="B225" s="25" t="s">
        <v>859</v>
      </c>
      <c r="C225" s="30">
        <v>70.099999999999994</v>
      </c>
      <c r="D225" s="18" t="s">
        <v>868</v>
      </c>
      <c r="E225" s="2" t="s">
        <v>1208</v>
      </c>
    </row>
    <row r="226" spans="1:5" s="18" customFormat="1">
      <c r="A226" s="20">
        <v>30</v>
      </c>
      <c r="B226" s="25" t="s">
        <v>855</v>
      </c>
      <c r="C226" s="30">
        <v>70.099999999999994</v>
      </c>
      <c r="D226" s="18" t="s">
        <v>868</v>
      </c>
      <c r="E226" s="2" t="s">
        <v>1208</v>
      </c>
    </row>
    <row r="227" spans="1:5" s="18" customFormat="1">
      <c r="A227" s="20">
        <v>33</v>
      </c>
      <c r="B227" s="18" t="s">
        <v>1601</v>
      </c>
      <c r="C227" s="19">
        <v>70.05</v>
      </c>
      <c r="D227" s="20" t="s">
        <v>1608</v>
      </c>
      <c r="E227" s="2" t="s">
        <v>1607</v>
      </c>
    </row>
    <row r="228" spans="1:5" s="18" customFormat="1">
      <c r="A228" s="20">
        <v>34</v>
      </c>
      <c r="B228" s="18" t="s">
        <v>1600</v>
      </c>
      <c r="C228" s="19">
        <v>69.7</v>
      </c>
      <c r="D228" s="20" t="s">
        <v>1608</v>
      </c>
      <c r="E228" s="2" t="s">
        <v>1233</v>
      </c>
    </row>
    <row r="229" spans="1:5" s="18" customFormat="1">
      <c r="A229" s="20">
        <v>35</v>
      </c>
      <c r="B229" s="18" t="s">
        <v>1499</v>
      </c>
      <c r="C229" s="19">
        <v>69.55</v>
      </c>
      <c r="D229" s="20" t="s">
        <v>1507</v>
      </c>
      <c r="E229" s="2" t="s">
        <v>1221</v>
      </c>
    </row>
    <row r="230" spans="1:5" s="18" customFormat="1">
      <c r="A230" s="20">
        <v>36</v>
      </c>
      <c r="B230" s="20" t="s">
        <v>124</v>
      </c>
      <c r="C230" s="19">
        <v>66.55</v>
      </c>
      <c r="D230" s="18" t="s">
        <v>985</v>
      </c>
      <c r="E230" s="2" t="s">
        <v>1233</v>
      </c>
    </row>
    <row r="231" spans="1:5" s="18" customFormat="1">
      <c r="A231" s="20">
        <v>37</v>
      </c>
      <c r="B231" s="18" t="s">
        <v>772</v>
      </c>
      <c r="C231" s="19">
        <v>65.7</v>
      </c>
      <c r="D231" s="18" t="s">
        <v>1177</v>
      </c>
      <c r="E231" s="2" t="s">
        <v>1233</v>
      </c>
    </row>
    <row r="232" spans="1:5" s="18" customFormat="1">
      <c r="A232" s="20">
        <v>38</v>
      </c>
      <c r="B232" s="18" t="s">
        <v>1170</v>
      </c>
      <c r="C232" s="19">
        <v>65.55</v>
      </c>
      <c r="D232" s="20" t="s">
        <v>1608</v>
      </c>
      <c r="E232" s="2" t="s">
        <v>1508</v>
      </c>
    </row>
    <row r="233" spans="1:5" s="18" customFormat="1">
      <c r="A233" s="20">
        <v>38</v>
      </c>
      <c r="B233" s="18" t="s">
        <v>1603</v>
      </c>
      <c r="C233" s="19">
        <v>65.55</v>
      </c>
      <c r="D233" s="20" t="s">
        <v>1608</v>
      </c>
      <c r="E233" s="2" t="s">
        <v>1607</v>
      </c>
    </row>
    <row r="234" spans="1:5" s="18" customFormat="1">
      <c r="A234" s="20">
        <v>40</v>
      </c>
      <c r="B234" s="25" t="s">
        <v>857</v>
      </c>
      <c r="C234" s="30">
        <v>65.400000000000006</v>
      </c>
      <c r="D234" s="18" t="s">
        <v>868</v>
      </c>
      <c r="E234" s="2" t="s">
        <v>1208</v>
      </c>
    </row>
    <row r="235" spans="1:5" s="18" customFormat="1">
      <c r="A235" s="20">
        <v>41</v>
      </c>
      <c r="B235" s="18" t="s">
        <v>1581</v>
      </c>
      <c r="C235" s="19">
        <v>62.98</v>
      </c>
      <c r="D235" s="20" t="s">
        <v>1608</v>
      </c>
      <c r="E235" s="2" t="s">
        <v>1208</v>
      </c>
    </row>
    <row r="236" spans="1:5" s="18" customFormat="1">
      <c r="A236" s="20">
        <v>41</v>
      </c>
      <c r="B236" s="18" t="s">
        <v>998</v>
      </c>
      <c r="C236" s="19">
        <v>62.98</v>
      </c>
      <c r="D236" s="20" t="s">
        <v>1608</v>
      </c>
      <c r="E236" s="2" t="s">
        <v>1208</v>
      </c>
    </row>
    <row r="237" spans="1:5" s="18" customFormat="1">
      <c r="A237" s="20">
        <v>43</v>
      </c>
      <c r="B237" s="18" t="s">
        <v>1309</v>
      </c>
      <c r="C237" s="19">
        <v>62.25</v>
      </c>
      <c r="D237" s="20" t="s">
        <v>1507</v>
      </c>
      <c r="E237" s="2" t="s">
        <v>1238</v>
      </c>
    </row>
    <row r="238" spans="1:5" s="18" customFormat="1">
      <c r="A238" s="20">
        <v>44</v>
      </c>
      <c r="B238" s="18" t="s">
        <v>286</v>
      </c>
      <c r="C238" s="19">
        <v>60.48</v>
      </c>
      <c r="D238" s="20" t="s">
        <v>1608</v>
      </c>
      <c r="E238" s="2" t="s">
        <v>1208</v>
      </c>
    </row>
    <row r="239" spans="1:5" s="18" customFormat="1">
      <c r="A239" s="20">
        <v>45</v>
      </c>
      <c r="B239" s="25" t="s">
        <v>483</v>
      </c>
      <c r="C239" s="30">
        <v>60.3</v>
      </c>
      <c r="D239" s="18" t="s">
        <v>868</v>
      </c>
      <c r="E239" s="2" t="s">
        <v>1208</v>
      </c>
    </row>
    <row r="240" spans="1:5" s="18" customFormat="1">
      <c r="A240" s="20">
        <v>46</v>
      </c>
      <c r="B240" s="18" t="s">
        <v>1171</v>
      </c>
      <c r="C240" s="19">
        <v>57.1</v>
      </c>
      <c r="D240" s="18" t="s">
        <v>1177</v>
      </c>
      <c r="E240" s="2" t="s">
        <v>1233</v>
      </c>
    </row>
    <row r="241" spans="1:13" s="18" customFormat="1">
      <c r="A241" s="20">
        <v>47</v>
      </c>
      <c r="B241" s="20" t="s">
        <v>10</v>
      </c>
      <c r="C241" s="19">
        <v>56.8</v>
      </c>
      <c r="D241" s="18" t="s">
        <v>985</v>
      </c>
      <c r="E241" s="2" t="s">
        <v>1208</v>
      </c>
    </row>
    <row r="242" spans="1:13" s="18" customFormat="1">
      <c r="A242" s="20">
        <v>48</v>
      </c>
      <c r="B242" s="20" t="s">
        <v>12</v>
      </c>
      <c r="C242" s="19">
        <v>54.3</v>
      </c>
      <c r="D242" s="18" t="s">
        <v>985</v>
      </c>
      <c r="E242" s="2" t="s">
        <v>1208</v>
      </c>
    </row>
    <row r="243" spans="1:13" s="18" customFormat="1">
      <c r="A243" s="20">
        <v>49</v>
      </c>
      <c r="B243" s="25" t="s">
        <v>863</v>
      </c>
      <c r="C243" s="30">
        <v>54.01</v>
      </c>
      <c r="D243" s="18" t="s">
        <v>868</v>
      </c>
      <c r="E243" s="2" t="s">
        <v>1208</v>
      </c>
    </row>
    <row r="244" spans="1:13" s="18" customFormat="1">
      <c r="A244" s="20">
        <v>50</v>
      </c>
      <c r="B244" s="25" t="s">
        <v>749</v>
      </c>
      <c r="C244" s="30">
        <v>54</v>
      </c>
      <c r="D244" s="18" t="s">
        <v>868</v>
      </c>
      <c r="E244" s="2" t="s">
        <v>1208</v>
      </c>
    </row>
    <row r="245" spans="1:13">
      <c r="A245" s="20">
        <v>51</v>
      </c>
      <c r="B245" s="18" t="s">
        <v>247</v>
      </c>
      <c r="C245" s="19">
        <v>53.45</v>
      </c>
      <c r="D245" s="18" t="s">
        <v>1177</v>
      </c>
      <c r="E245" s="2" t="s">
        <v>1208</v>
      </c>
      <c r="F245" s="18"/>
    </row>
    <row r="246" spans="1:13">
      <c r="A246" s="20">
        <v>52</v>
      </c>
      <c r="B246" s="25" t="s">
        <v>858</v>
      </c>
      <c r="C246" s="30">
        <v>53</v>
      </c>
      <c r="D246" s="18" t="s">
        <v>868</v>
      </c>
      <c r="E246" s="2" t="s">
        <v>1208</v>
      </c>
      <c r="F246" s="18"/>
    </row>
    <row r="247" spans="1:13">
      <c r="A247" s="20">
        <v>53</v>
      </c>
      <c r="B247" s="18" t="s">
        <v>1172</v>
      </c>
      <c r="C247" s="19">
        <v>52.35</v>
      </c>
      <c r="D247" s="18" t="s">
        <v>1184</v>
      </c>
      <c r="E247" s="2" t="s">
        <v>1233</v>
      </c>
      <c r="F247" s="18"/>
    </row>
    <row r="248" spans="1:13">
      <c r="A248" s="20">
        <v>54</v>
      </c>
      <c r="B248" s="18" t="s">
        <v>1173</v>
      </c>
      <c r="C248" s="19">
        <v>50.4</v>
      </c>
      <c r="D248" s="18" t="s">
        <v>1177</v>
      </c>
      <c r="E248" s="2" t="s">
        <v>1233</v>
      </c>
      <c r="F248" s="18"/>
      <c r="K248" s="20"/>
      <c r="L248" s="19"/>
      <c r="M248" s="18"/>
    </row>
    <row r="249" spans="1:13">
      <c r="A249" s="20">
        <v>55</v>
      </c>
      <c r="B249" s="18" t="s">
        <v>1174</v>
      </c>
      <c r="C249" s="19">
        <v>46.4</v>
      </c>
      <c r="D249" s="18" t="s">
        <v>1177</v>
      </c>
      <c r="E249" s="2" t="s">
        <v>1233</v>
      </c>
      <c r="F249" s="18"/>
    </row>
    <row r="250" spans="1:13">
      <c r="A250" s="20">
        <v>56</v>
      </c>
      <c r="B250" s="18" t="s">
        <v>597</v>
      </c>
      <c r="C250" s="19">
        <v>46.05</v>
      </c>
      <c r="D250" s="18" t="s">
        <v>1177</v>
      </c>
      <c r="E250" s="2" t="s">
        <v>1208</v>
      </c>
      <c r="F250" s="18"/>
    </row>
    <row r="251" spans="1:13">
      <c r="A251" s="20">
        <v>57</v>
      </c>
      <c r="B251" s="25" t="s">
        <v>864</v>
      </c>
      <c r="C251" s="30">
        <v>45.1</v>
      </c>
      <c r="D251" s="18" t="s">
        <v>868</v>
      </c>
      <c r="E251" s="2" t="s">
        <v>1208</v>
      </c>
      <c r="F251" s="18"/>
    </row>
    <row r="252" spans="1:13">
      <c r="A252" s="20">
        <v>57</v>
      </c>
      <c r="B252" s="25" t="s">
        <v>862</v>
      </c>
      <c r="C252" s="30">
        <v>45.1</v>
      </c>
      <c r="D252" s="18" t="s">
        <v>868</v>
      </c>
      <c r="E252" s="2" t="s">
        <v>1208</v>
      </c>
      <c r="F252" s="18"/>
    </row>
    <row r="253" spans="1:13">
      <c r="A253" s="20">
        <v>59</v>
      </c>
      <c r="B253" s="18" t="s">
        <v>1175</v>
      </c>
      <c r="C253" s="19">
        <v>34</v>
      </c>
      <c r="D253" s="18" t="s">
        <v>1177</v>
      </c>
      <c r="E253" s="2" t="s">
        <v>1233</v>
      </c>
      <c r="F253" s="18"/>
    </row>
    <row r="254" spans="1:13">
      <c r="A254" s="20">
        <v>60</v>
      </c>
      <c r="B254" s="18" t="s">
        <v>822</v>
      </c>
      <c r="C254" s="19">
        <v>31.34</v>
      </c>
      <c r="D254" s="20" t="s">
        <v>1608</v>
      </c>
      <c r="E254" s="2" t="s">
        <v>1208</v>
      </c>
      <c r="F254" s="18"/>
    </row>
    <row r="255" spans="1:13">
      <c r="A255" s="20">
        <v>61</v>
      </c>
      <c r="B255" s="25" t="s">
        <v>866</v>
      </c>
      <c r="C255" s="30">
        <v>30.6</v>
      </c>
      <c r="D255" s="18" t="s">
        <v>868</v>
      </c>
      <c r="E255" s="2" t="s">
        <v>1208</v>
      </c>
      <c r="F255" s="18"/>
    </row>
    <row r="256" spans="1:13">
      <c r="A256" s="20">
        <v>62</v>
      </c>
      <c r="B256" s="25" t="s">
        <v>764</v>
      </c>
      <c r="C256" s="30">
        <v>10.35</v>
      </c>
      <c r="D256" s="18" t="s">
        <v>868</v>
      </c>
      <c r="E256" s="2" t="s">
        <v>1208</v>
      </c>
      <c r="F256" s="18"/>
    </row>
    <row r="257" spans="1:6">
      <c r="A257" s="20"/>
      <c r="B257" s="18" t="s">
        <v>475</v>
      </c>
      <c r="C257" s="22"/>
      <c r="D257" s="18"/>
      <c r="F257" s="18"/>
    </row>
    <row r="258" spans="1:6">
      <c r="F258" s="18"/>
    </row>
    <row r="259" spans="1:6">
      <c r="A259" s="20" t="s">
        <v>27</v>
      </c>
      <c r="B259" s="18"/>
      <c r="C259" s="22"/>
      <c r="D259" s="19" t="s">
        <v>150</v>
      </c>
      <c r="E259" s="2">
        <f>SUM(C260:C283)/24</f>
        <v>44.132083333333327</v>
      </c>
      <c r="F259" s="18" t="s">
        <v>151</v>
      </c>
    </row>
    <row r="260" spans="1:6" s="18" customFormat="1">
      <c r="A260" s="20">
        <v>1</v>
      </c>
      <c r="B260" s="18" t="s">
        <v>1471</v>
      </c>
      <c r="C260" s="19">
        <v>63.1</v>
      </c>
      <c r="D260" s="20" t="s">
        <v>1507</v>
      </c>
      <c r="E260" s="2" t="s">
        <v>1238</v>
      </c>
    </row>
    <row r="261" spans="1:6" s="18" customFormat="1">
      <c r="A261" s="20">
        <v>2</v>
      </c>
      <c r="B261" s="18" t="s">
        <v>20</v>
      </c>
      <c r="C261" s="19">
        <v>62.1</v>
      </c>
      <c r="D261" s="18" t="s">
        <v>1177</v>
      </c>
      <c r="E261" s="2" t="s">
        <v>1233</v>
      </c>
    </row>
    <row r="262" spans="1:6" s="18" customFormat="1">
      <c r="A262" s="20">
        <v>3</v>
      </c>
      <c r="B262" s="18" t="s">
        <v>1500</v>
      </c>
      <c r="C262" s="19">
        <v>59.8</v>
      </c>
      <c r="D262" s="20" t="s">
        <v>1507</v>
      </c>
      <c r="E262" s="2" t="s">
        <v>1206</v>
      </c>
    </row>
    <row r="263" spans="1:6" s="18" customFormat="1">
      <c r="A263" s="20">
        <v>4</v>
      </c>
      <c r="B263" s="18" t="s">
        <v>1501</v>
      </c>
      <c r="C263" s="19">
        <v>57.7</v>
      </c>
      <c r="D263" s="20" t="s">
        <v>1507</v>
      </c>
      <c r="E263" s="2" t="s">
        <v>1238</v>
      </c>
    </row>
    <row r="264" spans="1:6" s="18" customFormat="1">
      <c r="A264" s="20">
        <v>5</v>
      </c>
      <c r="B264" s="18" t="s">
        <v>1094</v>
      </c>
      <c r="C264" s="19">
        <v>57.19</v>
      </c>
      <c r="D264" s="20" t="s">
        <v>1608</v>
      </c>
      <c r="E264" s="2" t="s">
        <v>1208</v>
      </c>
    </row>
    <row r="265" spans="1:6" s="18" customFormat="1">
      <c r="A265" s="20">
        <v>6</v>
      </c>
      <c r="B265" s="18" t="s">
        <v>1502</v>
      </c>
      <c r="C265" s="19">
        <v>56</v>
      </c>
      <c r="D265" s="20" t="s">
        <v>1507</v>
      </c>
      <c r="E265" s="2" t="s">
        <v>1238</v>
      </c>
    </row>
    <row r="266" spans="1:6" s="18" customFormat="1">
      <c r="A266" s="20">
        <v>7</v>
      </c>
      <c r="B266" s="18" t="s">
        <v>1604</v>
      </c>
      <c r="C266" s="19">
        <v>55.05</v>
      </c>
      <c r="D266" s="20" t="s">
        <v>1608</v>
      </c>
      <c r="E266" s="2" t="s">
        <v>1607</v>
      </c>
    </row>
    <row r="267" spans="1:6">
      <c r="A267" s="20">
        <v>8</v>
      </c>
      <c r="B267" s="18" t="s">
        <v>1474</v>
      </c>
      <c r="C267" s="19">
        <v>52.1</v>
      </c>
      <c r="D267" s="20" t="s">
        <v>1507</v>
      </c>
      <c r="E267" s="2" t="s">
        <v>1238</v>
      </c>
      <c r="F267" s="18"/>
    </row>
    <row r="268" spans="1:6">
      <c r="A268" s="20">
        <v>9</v>
      </c>
      <c r="B268" s="18" t="s">
        <v>1472</v>
      </c>
      <c r="C268" s="19">
        <v>51.65</v>
      </c>
      <c r="D268" s="20" t="s">
        <v>1507</v>
      </c>
      <c r="E268" s="2" t="s">
        <v>1238</v>
      </c>
      <c r="F268" s="18"/>
    </row>
    <row r="269" spans="1:6">
      <c r="A269" s="20">
        <v>10</v>
      </c>
      <c r="B269" s="18" t="s">
        <v>1473</v>
      </c>
      <c r="C269" s="19">
        <v>47.65</v>
      </c>
      <c r="D269" s="20" t="s">
        <v>1507</v>
      </c>
      <c r="E269" s="2" t="s">
        <v>1238</v>
      </c>
      <c r="F269" s="18"/>
    </row>
    <row r="270" spans="1:6">
      <c r="A270" s="20">
        <v>10</v>
      </c>
      <c r="B270" s="18" t="s">
        <v>1503</v>
      </c>
      <c r="C270" s="19">
        <v>47.65</v>
      </c>
      <c r="D270" s="20" t="s">
        <v>1507</v>
      </c>
      <c r="E270" s="2" t="s">
        <v>1238</v>
      </c>
    </row>
    <row r="271" spans="1:6">
      <c r="A271" s="20">
        <v>12</v>
      </c>
      <c r="B271" s="25" t="s">
        <v>865</v>
      </c>
      <c r="C271" s="30">
        <v>45.1</v>
      </c>
      <c r="D271" s="18" t="s">
        <v>868</v>
      </c>
      <c r="E271" s="2" t="s">
        <v>1208</v>
      </c>
    </row>
    <row r="272" spans="1:6">
      <c r="A272" s="20">
        <v>13</v>
      </c>
      <c r="B272" s="18" t="s">
        <v>1018</v>
      </c>
      <c r="C272" s="19">
        <v>40.14</v>
      </c>
      <c r="D272" s="20" t="s">
        <v>1608</v>
      </c>
      <c r="E272" s="2" t="s">
        <v>1208</v>
      </c>
      <c r="F272" s="18"/>
    </row>
    <row r="273" spans="1:8">
      <c r="A273" s="20">
        <v>14</v>
      </c>
      <c r="B273" s="18" t="s">
        <v>193</v>
      </c>
      <c r="C273" s="19">
        <v>39.64</v>
      </c>
      <c r="D273" s="20" t="s">
        <v>1608</v>
      </c>
      <c r="E273" s="2" t="s">
        <v>1208</v>
      </c>
      <c r="F273" s="18"/>
    </row>
    <row r="274" spans="1:8">
      <c r="A274" s="20">
        <v>15</v>
      </c>
      <c r="B274" s="18" t="s">
        <v>1475</v>
      </c>
      <c r="C274" s="19">
        <v>38.549999999999997</v>
      </c>
      <c r="D274" s="20" t="s">
        <v>1507</v>
      </c>
      <c r="E274" s="2" t="s">
        <v>1238</v>
      </c>
      <c r="F274" s="18"/>
      <c r="G274" s="18"/>
      <c r="H274" s="18"/>
    </row>
    <row r="275" spans="1:8">
      <c r="A275" s="20">
        <v>16</v>
      </c>
      <c r="B275" s="18" t="s">
        <v>1504</v>
      </c>
      <c r="C275" s="19">
        <v>37.85</v>
      </c>
      <c r="D275" s="20" t="s">
        <v>1507</v>
      </c>
      <c r="E275" s="2" t="s">
        <v>1238</v>
      </c>
      <c r="G275" s="18"/>
      <c r="H275" s="18"/>
    </row>
    <row r="276" spans="1:8">
      <c r="A276" s="20">
        <v>17</v>
      </c>
      <c r="B276" s="18" t="s">
        <v>1609</v>
      </c>
      <c r="C276" s="19">
        <v>37.14</v>
      </c>
      <c r="D276" s="20" t="s">
        <v>1608</v>
      </c>
      <c r="E276" s="2" t="s">
        <v>1208</v>
      </c>
    </row>
    <row r="277" spans="1:8">
      <c r="A277" s="20">
        <v>17</v>
      </c>
      <c r="B277" s="18" t="s">
        <v>1373</v>
      </c>
      <c r="C277" s="19">
        <v>37.14</v>
      </c>
      <c r="D277" s="20" t="s">
        <v>1608</v>
      </c>
      <c r="E277" s="2" t="s">
        <v>1208</v>
      </c>
    </row>
    <row r="278" spans="1:8">
      <c r="A278" s="20">
        <v>19</v>
      </c>
      <c r="B278" s="18" t="s">
        <v>1505</v>
      </c>
      <c r="C278" s="19">
        <v>34.9</v>
      </c>
      <c r="D278" s="20" t="s">
        <v>1507</v>
      </c>
      <c r="E278" s="2" t="s">
        <v>1238</v>
      </c>
    </row>
    <row r="279" spans="1:8">
      <c r="A279" s="20">
        <v>20</v>
      </c>
      <c r="B279" s="18" t="s">
        <v>1176</v>
      </c>
      <c r="C279" s="19">
        <v>34</v>
      </c>
      <c r="D279" s="18" t="s">
        <v>1177</v>
      </c>
      <c r="E279" s="2" t="s">
        <v>1233</v>
      </c>
    </row>
    <row r="280" spans="1:8">
      <c r="A280" s="20">
        <v>21</v>
      </c>
      <c r="B280" s="18" t="s">
        <v>271</v>
      </c>
      <c r="C280" s="19">
        <v>33.5</v>
      </c>
      <c r="D280" s="18" t="s">
        <v>1177</v>
      </c>
      <c r="E280" s="2" t="s">
        <v>1233</v>
      </c>
    </row>
    <row r="281" spans="1:8">
      <c r="A281" s="20">
        <v>22</v>
      </c>
      <c r="B281" s="18" t="s">
        <v>1506</v>
      </c>
      <c r="C281" s="19">
        <v>32.950000000000003</v>
      </c>
      <c r="D281" s="20" t="s">
        <v>1507</v>
      </c>
      <c r="E281" s="2" t="s">
        <v>1238</v>
      </c>
    </row>
    <row r="282" spans="1:8">
      <c r="A282" s="20">
        <v>23</v>
      </c>
      <c r="B282" s="18" t="s">
        <v>1476</v>
      </c>
      <c r="C282" s="19">
        <v>30.2</v>
      </c>
      <c r="D282" s="20" t="s">
        <v>1507</v>
      </c>
      <c r="E282" s="2" t="s">
        <v>1238</v>
      </c>
    </row>
    <row r="283" spans="1:8">
      <c r="A283" s="20">
        <v>24</v>
      </c>
      <c r="B283" s="25" t="s">
        <v>869</v>
      </c>
      <c r="C283" s="30">
        <v>8.07</v>
      </c>
      <c r="D283" s="18" t="s">
        <v>868</v>
      </c>
      <c r="E283" s="2" t="s">
        <v>1208</v>
      </c>
    </row>
    <row r="284" spans="1:8">
      <c r="E284" s="2"/>
      <c r="F284" s="18"/>
    </row>
    <row r="285" spans="1:8">
      <c r="A285" s="1" t="s">
        <v>113</v>
      </c>
      <c r="C285" s="22"/>
    </row>
    <row r="291" spans="5:5">
      <c r="E291" s="2"/>
    </row>
  </sheetData>
  <sortState ref="B195:E256">
    <sortCondition descending="1" ref="C195:C256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1"/>
  <sheetViews>
    <sheetView topLeftCell="A7" workbookViewId="0">
      <selection activeCell="G56" sqref="G56"/>
    </sheetView>
  </sheetViews>
  <sheetFormatPr baseColWidth="10" defaultRowHeight="15"/>
  <cols>
    <col min="1" max="1" width="4.28515625" customWidth="1"/>
    <col min="2" max="2" width="20.85546875" customWidth="1"/>
    <col min="4" max="4" width="24.5703125" customWidth="1"/>
  </cols>
  <sheetData>
    <row r="2" spans="1:6">
      <c r="A2" s="20" t="s">
        <v>870</v>
      </c>
      <c r="B2" s="18"/>
      <c r="C2" s="22"/>
      <c r="D2" s="18"/>
      <c r="E2" s="2"/>
      <c r="F2" s="18"/>
    </row>
    <row r="3" spans="1:6">
      <c r="A3" s="20"/>
      <c r="B3" s="18"/>
      <c r="C3" s="22"/>
      <c r="D3" s="18"/>
      <c r="E3" s="2"/>
      <c r="F3" s="18"/>
    </row>
    <row r="4" spans="1:6">
      <c r="A4" s="20" t="s">
        <v>1023</v>
      </c>
      <c r="B4" s="18"/>
      <c r="C4" s="22"/>
      <c r="D4" s="18"/>
      <c r="E4" s="2"/>
      <c r="F4" s="18"/>
    </row>
    <row r="5" spans="1:6">
      <c r="A5" s="20" t="s">
        <v>0</v>
      </c>
      <c r="B5" s="18"/>
      <c r="C5" s="22"/>
      <c r="D5" s="20" t="s">
        <v>150</v>
      </c>
      <c r="E5" s="2">
        <f>SUM(C6:C12)/7</f>
        <v>98.771428571428586</v>
      </c>
      <c r="F5" s="18" t="s">
        <v>151</v>
      </c>
    </row>
    <row r="6" spans="1:6">
      <c r="A6" s="20">
        <v>1</v>
      </c>
      <c r="B6" s="18" t="s">
        <v>213</v>
      </c>
      <c r="C6" s="19">
        <v>114.4</v>
      </c>
      <c r="D6" s="18" t="s">
        <v>1021</v>
      </c>
      <c r="E6" s="2"/>
      <c r="F6" s="18"/>
    </row>
    <row r="7" spans="1:6">
      <c r="A7" s="20">
        <v>2</v>
      </c>
      <c r="B7" s="18" t="s">
        <v>998</v>
      </c>
      <c r="C7" s="19">
        <v>110.6</v>
      </c>
      <c r="D7" s="18" t="s">
        <v>1021</v>
      </c>
      <c r="E7" s="2"/>
      <c r="F7" s="18"/>
    </row>
    <row r="8" spans="1:6">
      <c r="A8" s="20">
        <v>3</v>
      </c>
      <c r="B8" s="18" t="s">
        <v>33</v>
      </c>
      <c r="C8" s="19">
        <v>100.1</v>
      </c>
      <c r="D8" s="18" t="s">
        <v>1021</v>
      </c>
      <c r="E8" s="2"/>
      <c r="F8" s="18"/>
    </row>
    <row r="9" spans="1:6">
      <c r="A9" s="20">
        <v>3</v>
      </c>
      <c r="B9" s="18" t="s">
        <v>4</v>
      </c>
      <c r="C9" s="19">
        <v>100.1</v>
      </c>
      <c r="D9" s="18" t="s">
        <v>1021</v>
      </c>
      <c r="E9" s="2"/>
      <c r="F9" s="18"/>
    </row>
    <row r="10" spans="1:6">
      <c r="A10" s="20">
        <v>5</v>
      </c>
      <c r="B10" s="18" t="s">
        <v>1019</v>
      </c>
      <c r="C10" s="19">
        <v>91.35</v>
      </c>
      <c r="D10" s="18" t="s">
        <v>1021</v>
      </c>
      <c r="E10" s="2"/>
      <c r="F10" s="18"/>
    </row>
    <row r="11" spans="1:6">
      <c r="A11" s="20">
        <v>5</v>
      </c>
      <c r="B11" s="18" t="s">
        <v>1020</v>
      </c>
      <c r="C11" s="19">
        <v>91.35</v>
      </c>
      <c r="D11" s="18" t="s">
        <v>1021</v>
      </c>
      <c r="E11" s="2"/>
      <c r="F11" s="18"/>
    </row>
    <row r="12" spans="1:6">
      <c r="A12" s="20">
        <v>7</v>
      </c>
      <c r="B12" s="18" t="s">
        <v>347</v>
      </c>
      <c r="C12" s="19">
        <v>83.5</v>
      </c>
      <c r="D12" s="18" t="s">
        <v>1021</v>
      </c>
      <c r="E12" s="2"/>
      <c r="F12" s="18"/>
    </row>
    <row r="13" spans="1:6">
      <c r="A13" s="20"/>
      <c r="B13" s="18" t="s">
        <v>788</v>
      </c>
      <c r="C13" s="22"/>
      <c r="D13" s="18"/>
      <c r="E13" s="2"/>
      <c r="F13" s="18"/>
    </row>
    <row r="14" spans="1:6">
      <c r="A14" s="20" t="s">
        <v>27</v>
      </c>
      <c r="B14" s="18"/>
      <c r="C14" s="22"/>
      <c r="D14" s="18"/>
      <c r="E14" s="2"/>
      <c r="F14" s="18"/>
    </row>
    <row r="15" spans="1:6">
      <c r="A15" s="20">
        <v>1</v>
      </c>
      <c r="B15" s="18" t="s">
        <v>1018</v>
      </c>
      <c r="C15" s="19">
        <v>53.5</v>
      </c>
      <c r="D15" s="18" t="s">
        <v>1021</v>
      </c>
      <c r="E15" s="2"/>
      <c r="F15" s="18"/>
    </row>
    <row r="16" spans="1:6">
      <c r="A16" s="20"/>
      <c r="B16" s="18"/>
      <c r="C16" s="22"/>
      <c r="D16" s="18"/>
      <c r="E16" s="2"/>
      <c r="F16" s="18"/>
    </row>
    <row r="17" spans="1:6">
      <c r="A17" s="20" t="s">
        <v>871</v>
      </c>
      <c r="B17" s="18"/>
      <c r="C17" s="22"/>
      <c r="D17" s="18"/>
      <c r="E17" s="2"/>
      <c r="F17" s="18"/>
    </row>
    <row r="18" spans="1:6">
      <c r="A18" s="20" t="s">
        <v>31</v>
      </c>
      <c r="B18" s="18"/>
      <c r="C18" s="22"/>
      <c r="D18" s="20" t="s">
        <v>150</v>
      </c>
      <c r="E18" s="2">
        <f>SUM(C19:C35)/17</f>
        <v>15.887058823529411</v>
      </c>
      <c r="F18" s="18" t="s">
        <v>151</v>
      </c>
    </row>
    <row r="19" spans="1:6">
      <c r="A19" s="20">
        <v>1</v>
      </c>
      <c r="B19" s="25" t="s">
        <v>4</v>
      </c>
      <c r="C19" s="30">
        <v>22.2</v>
      </c>
      <c r="D19" s="18" t="s">
        <v>868</v>
      </c>
      <c r="E19" s="2"/>
      <c r="F19" s="18"/>
    </row>
    <row r="20" spans="1:6">
      <c r="A20" s="20">
        <v>2</v>
      </c>
      <c r="B20" s="25" t="s">
        <v>161</v>
      </c>
      <c r="C20" s="30">
        <v>22</v>
      </c>
      <c r="D20" s="18" t="s">
        <v>868</v>
      </c>
      <c r="E20" s="2"/>
      <c r="F20" s="18"/>
    </row>
    <row r="21" spans="1:6">
      <c r="A21" s="20">
        <v>3</v>
      </c>
      <c r="B21" s="25" t="s">
        <v>859</v>
      </c>
      <c r="C21" s="30">
        <v>20.05</v>
      </c>
      <c r="D21" s="18" t="s">
        <v>868</v>
      </c>
      <c r="E21" s="2"/>
      <c r="F21" s="18"/>
    </row>
    <row r="22" spans="1:6">
      <c r="A22" s="20">
        <v>3</v>
      </c>
      <c r="B22" s="25" t="s">
        <v>857</v>
      </c>
      <c r="C22" s="30">
        <v>20.05</v>
      </c>
      <c r="D22" s="18" t="s">
        <v>868</v>
      </c>
      <c r="E22" s="2"/>
      <c r="F22" s="18"/>
    </row>
    <row r="23" spans="1:6">
      <c r="A23" s="20">
        <v>5</v>
      </c>
      <c r="B23" s="25" t="s">
        <v>754</v>
      </c>
      <c r="C23" s="30">
        <v>18.600000000000001</v>
      </c>
      <c r="D23" s="18" t="s">
        <v>868</v>
      </c>
      <c r="E23" s="2"/>
      <c r="F23" s="18"/>
    </row>
    <row r="24" spans="1:6">
      <c r="A24" s="20">
        <v>6</v>
      </c>
      <c r="B24" s="21" t="s">
        <v>33</v>
      </c>
      <c r="C24" s="30">
        <v>18.25</v>
      </c>
      <c r="D24" s="18" t="s">
        <v>986</v>
      </c>
      <c r="E24" s="2"/>
      <c r="F24" s="18"/>
    </row>
    <row r="25" spans="1:6">
      <c r="A25" s="20">
        <v>7</v>
      </c>
      <c r="B25" s="25" t="s">
        <v>856</v>
      </c>
      <c r="C25" s="30">
        <v>18.100000000000001</v>
      </c>
      <c r="D25" s="18" t="s">
        <v>868</v>
      </c>
      <c r="E25" s="2"/>
      <c r="F25" s="18"/>
    </row>
    <row r="26" spans="1:6">
      <c r="A26" s="20">
        <v>7</v>
      </c>
      <c r="B26" s="25" t="s">
        <v>855</v>
      </c>
      <c r="C26" s="30">
        <v>18.100000000000001</v>
      </c>
      <c r="D26" s="18" t="s">
        <v>868</v>
      </c>
      <c r="E26" s="2"/>
      <c r="F26" s="18"/>
    </row>
    <row r="27" spans="1:6">
      <c r="A27" s="20">
        <v>8</v>
      </c>
      <c r="B27" s="21" t="s">
        <v>347</v>
      </c>
      <c r="C27" s="30">
        <v>16.25</v>
      </c>
      <c r="D27" s="18" t="s">
        <v>986</v>
      </c>
      <c r="E27" s="2"/>
      <c r="F27" s="18"/>
    </row>
    <row r="28" spans="1:6">
      <c r="A28" s="20">
        <v>9</v>
      </c>
      <c r="B28" s="25" t="s">
        <v>858</v>
      </c>
      <c r="C28" s="30">
        <v>16.100000000000001</v>
      </c>
      <c r="D28" s="18" t="s">
        <v>868</v>
      </c>
      <c r="E28" s="2"/>
      <c r="F28" s="18"/>
    </row>
    <row r="29" spans="1:6">
      <c r="A29" s="20">
        <v>10</v>
      </c>
      <c r="B29" s="25" t="s">
        <v>10</v>
      </c>
      <c r="C29" s="30">
        <v>15.1</v>
      </c>
      <c r="D29" s="18" t="s">
        <v>868</v>
      </c>
      <c r="E29" s="2"/>
      <c r="F29" s="18"/>
    </row>
    <row r="30" spans="1:6">
      <c r="A30" s="20">
        <v>11</v>
      </c>
      <c r="B30" s="25" t="s">
        <v>863</v>
      </c>
      <c r="C30" s="30">
        <v>14.1</v>
      </c>
      <c r="D30" s="18" t="s">
        <v>868</v>
      </c>
      <c r="E30" s="2"/>
      <c r="F30" s="18"/>
    </row>
    <row r="31" spans="1:6">
      <c r="A31" s="20">
        <v>11</v>
      </c>
      <c r="B31" s="25" t="s">
        <v>864</v>
      </c>
      <c r="C31" s="30">
        <v>14.1</v>
      </c>
      <c r="D31" s="18" t="s">
        <v>868</v>
      </c>
      <c r="E31" s="2"/>
      <c r="F31" s="18"/>
    </row>
    <row r="32" spans="1:6">
      <c r="A32" s="20">
        <v>13</v>
      </c>
      <c r="B32" s="25" t="s">
        <v>749</v>
      </c>
      <c r="C32" s="30">
        <v>12.45</v>
      </c>
      <c r="D32" s="18" t="s">
        <v>868</v>
      </c>
      <c r="E32" s="2"/>
      <c r="F32" s="18"/>
    </row>
    <row r="33" spans="1:6">
      <c r="A33" s="20">
        <v>13</v>
      </c>
      <c r="B33" s="25" t="s">
        <v>862</v>
      </c>
      <c r="C33" s="30">
        <v>12.45</v>
      </c>
      <c r="D33" s="18" t="s">
        <v>868</v>
      </c>
      <c r="E33" s="2"/>
      <c r="F33" s="18"/>
    </row>
    <row r="34" spans="1:6">
      <c r="A34" s="20">
        <v>15</v>
      </c>
      <c r="B34" s="25" t="s">
        <v>866</v>
      </c>
      <c r="C34" s="30">
        <v>7.08</v>
      </c>
      <c r="D34" s="18" t="s">
        <v>868</v>
      </c>
      <c r="E34" s="2"/>
      <c r="F34" s="18"/>
    </row>
    <row r="35" spans="1:6">
      <c r="A35" s="20">
        <v>16</v>
      </c>
      <c r="B35" s="25" t="s">
        <v>764</v>
      </c>
      <c r="C35" s="30">
        <v>5.0999999999999996</v>
      </c>
      <c r="D35" s="18" t="s">
        <v>868</v>
      </c>
      <c r="E35" s="2"/>
      <c r="F35" s="18"/>
    </row>
    <row r="36" spans="1:6">
      <c r="A36" s="20"/>
      <c r="B36" s="18" t="s">
        <v>788</v>
      </c>
      <c r="C36" s="22"/>
      <c r="D36" s="18"/>
      <c r="E36" s="2"/>
      <c r="F36" s="18"/>
    </row>
    <row r="37" spans="1:6">
      <c r="A37" s="20" t="s">
        <v>27</v>
      </c>
      <c r="B37" s="18"/>
      <c r="C37" s="22"/>
      <c r="D37" s="20" t="s">
        <v>150</v>
      </c>
      <c r="E37" s="2">
        <f>SUM(C38:C41)/4</f>
        <v>11.342499999999999</v>
      </c>
      <c r="F37" s="18" t="s">
        <v>151</v>
      </c>
    </row>
    <row r="38" spans="1:6">
      <c r="A38" s="20">
        <v>1</v>
      </c>
      <c r="B38" s="25" t="s">
        <v>20</v>
      </c>
      <c r="C38" s="30">
        <v>14.6</v>
      </c>
      <c r="D38" s="18" t="s">
        <v>868</v>
      </c>
      <c r="E38" s="2"/>
      <c r="F38" s="18"/>
    </row>
    <row r="39" spans="1:6">
      <c r="A39" s="20">
        <v>2</v>
      </c>
      <c r="B39" s="25" t="s">
        <v>193</v>
      </c>
      <c r="C39" s="30">
        <v>14.1</v>
      </c>
      <c r="D39" s="18" t="s">
        <v>868</v>
      </c>
      <c r="E39" s="2"/>
      <c r="F39" s="18"/>
    </row>
    <row r="40" spans="1:6">
      <c r="A40" s="20">
        <v>3</v>
      </c>
      <c r="B40" s="25" t="s">
        <v>865</v>
      </c>
      <c r="C40" s="30">
        <v>12.45</v>
      </c>
      <c r="D40" s="18" t="s">
        <v>868</v>
      </c>
      <c r="E40" s="2"/>
      <c r="F40" s="18"/>
    </row>
    <row r="41" spans="1:6">
      <c r="A41" s="20">
        <v>4</v>
      </c>
      <c r="B41" s="25" t="s">
        <v>869</v>
      </c>
      <c r="C41" s="30">
        <v>4.22</v>
      </c>
      <c r="D41" s="18" t="s">
        <v>868</v>
      </c>
      <c r="E41" s="2"/>
      <c r="F41" s="18"/>
    </row>
    <row r="42" spans="1:6">
      <c r="A42" s="18"/>
      <c r="B42" s="20" t="s">
        <v>608</v>
      </c>
      <c r="C42" s="19"/>
      <c r="D42" s="18"/>
      <c r="E42" s="2"/>
      <c r="F42" s="18"/>
    </row>
    <row r="43" spans="1:6">
      <c r="A43" s="18"/>
      <c r="B43" s="18"/>
      <c r="C43" s="22"/>
      <c r="D43" s="18"/>
      <c r="E43" s="2"/>
      <c r="F43" s="18"/>
    </row>
    <row r="44" spans="1:6">
      <c r="A44" s="18" t="s">
        <v>873</v>
      </c>
      <c r="B44" s="18"/>
      <c r="C44" s="22"/>
      <c r="D44" s="18"/>
      <c r="E44" s="2"/>
      <c r="F44" s="18"/>
    </row>
    <row r="45" spans="1:6">
      <c r="A45" t="s">
        <v>0</v>
      </c>
      <c r="B45" s="18"/>
      <c r="C45" s="22"/>
      <c r="D45" s="18"/>
      <c r="E45" s="2"/>
      <c r="F45" s="18"/>
    </row>
    <row r="46" spans="1:6">
      <c r="A46" s="20">
        <v>1</v>
      </c>
      <c r="B46" s="20" t="s">
        <v>4</v>
      </c>
      <c r="C46" s="22">
        <v>41.35</v>
      </c>
      <c r="D46" s="18" t="s">
        <v>1057</v>
      </c>
      <c r="E46" s="2"/>
      <c r="F46" s="18"/>
    </row>
    <row r="47" spans="1:6">
      <c r="B47" s="20" t="s">
        <v>608</v>
      </c>
      <c r="C47" s="22"/>
      <c r="D47" s="18"/>
      <c r="E47" s="2"/>
      <c r="F47" s="18"/>
    </row>
    <row r="48" spans="1:6">
      <c r="A48" t="s">
        <v>27</v>
      </c>
      <c r="B48" s="18"/>
      <c r="C48" s="22">
        <v>36</v>
      </c>
      <c r="D48" s="18" t="s">
        <v>1056</v>
      </c>
      <c r="E48" s="2"/>
      <c r="F48" s="18"/>
    </row>
    <row r="49" spans="1:4">
      <c r="A49">
        <v>1</v>
      </c>
      <c r="B49" s="18" t="s">
        <v>20</v>
      </c>
    </row>
    <row r="52" spans="1:4">
      <c r="A52" s="20" t="s">
        <v>1067</v>
      </c>
    </row>
    <row r="53" spans="1:4">
      <c r="A53" t="s">
        <v>0</v>
      </c>
    </row>
    <row r="54" spans="1:4">
      <c r="A54" s="20">
        <v>1</v>
      </c>
      <c r="B54" t="s">
        <v>4</v>
      </c>
      <c r="C54" s="19">
        <v>6.72</v>
      </c>
      <c r="D54" t="s">
        <v>1066</v>
      </c>
    </row>
    <row r="55" spans="1:4">
      <c r="A55" s="20">
        <v>2</v>
      </c>
      <c r="B55" t="s">
        <v>33</v>
      </c>
      <c r="C55" s="19">
        <v>6.1</v>
      </c>
      <c r="D55" t="s">
        <v>1068</v>
      </c>
    </row>
    <row r="56" spans="1:4">
      <c r="A56" s="20">
        <v>3</v>
      </c>
      <c r="B56" t="s">
        <v>230</v>
      </c>
      <c r="C56" s="19">
        <v>4.88</v>
      </c>
      <c r="D56" t="s">
        <v>1066</v>
      </c>
    </row>
    <row r="57" spans="1:4">
      <c r="A57" s="20">
        <v>4</v>
      </c>
      <c r="B57" t="s">
        <v>347</v>
      </c>
      <c r="C57" s="19">
        <v>4.8</v>
      </c>
      <c r="D57" s="18" t="s">
        <v>1068</v>
      </c>
    </row>
    <row r="58" spans="1:4">
      <c r="C58" s="19"/>
    </row>
    <row r="59" spans="1:4">
      <c r="B59" s="20" t="s">
        <v>608</v>
      </c>
      <c r="C59" s="19"/>
    </row>
    <row r="60" spans="1:4">
      <c r="A60" t="s">
        <v>27</v>
      </c>
      <c r="C60" s="19"/>
    </row>
    <row r="61" spans="1:4">
      <c r="A61" s="20">
        <v>1</v>
      </c>
      <c r="B61" t="s">
        <v>20</v>
      </c>
      <c r="C61" s="19">
        <v>6.34</v>
      </c>
      <c r="D61" s="18" t="s">
        <v>1057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pinch</vt:lpstr>
      <vt:lpstr>small</vt:lpstr>
      <vt:lpstr>support</vt:lpstr>
      <vt:lpstr>bending</vt:lpstr>
      <vt:lpstr>fancy</vt:lpstr>
      <vt:lpstr>otevoima</vt:lpstr>
      <vt:lpstr>silarukov</vt:lpstr>
      <vt:lpstr>Ironmind</vt:lpstr>
      <vt:lpstr>jokabug</vt:lpstr>
      <vt:lpstr>countrycrush</vt:lpstr>
      <vt:lpstr>übersee</vt:lpstr>
      <vt:lpstr>Deutschland Austria</vt:lpstr>
      <vt:lpstr>Europa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2019-12-08T20:34:44Z</cp:lastPrinted>
  <dcterms:created xsi:type="dcterms:W3CDTF">2018-12-07T13:17:07Z</dcterms:created>
  <dcterms:modified xsi:type="dcterms:W3CDTF">2022-01-01T14:19:01Z</dcterms:modified>
</cp:coreProperties>
</file>