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15" yWindow="-150" windowWidth="28515" windowHeight="13230" tabRatio="832" activeTab="7"/>
  </bookViews>
  <sheets>
    <sheet name="pinch" sheetId="2" r:id="rId1"/>
    <sheet name="small" sheetId="3" r:id="rId2"/>
    <sheet name="support" sheetId="4" r:id="rId3"/>
    <sheet name="bending" sheetId="5" r:id="rId4"/>
    <sheet name="fancy" sheetId="6" r:id="rId5"/>
    <sheet name="otevoima" sheetId="7" r:id="rId6"/>
    <sheet name="silarukov" sheetId="8" r:id="rId7"/>
    <sheet name="Ironmind" sheetId="14" r:id="rId8"/>
    <sheet name="jokabug" sheetId="15" r:id="rId9"/>
    <sheet name="countrycrush" sheetId="17" r:id="rId10"/>
    <sheet name="übersee" sheetId="1" r:id="rId11"/>
    <sheet name="Deutschland Austria" sheetId="9" r:id="rId12"/>
    <sheet name="Europa" sheetId="10" r:id="rId13"/>
  </sheets>
  <calcPr calcId="145621"/>
</workbook>
</file>

<file path=xl/calcChain.xml><?xml version="1.0" encoding="utf-8"?>
<calcChain xmlns="http://schemas.openxmlformats.org/spreadsheetml/2006/main">
  <c r="E5" i="3" l="1"/>
  <c r="E47" i="3"/>
  <c r="E224" i="7"/>
  <c r="E209" i="7"/>
  <c r="E33" i="4"/>
  <c r="E4" i="4"/>
  <c r="E399" i="7"/>
  <c r="E359" i="7"/>
  <c r="E315" i="4" l="1"/>
  <c r="E10" i="7" l="1"/>
  <c r="E127" i="7"/>
  <c r="E237" i="1"/>
  <c r="E210" i="1"/>
  <c r="E222" i="1"/>
  <c r="E97" i="1" l="1"/>
  <c r="E293" i="6" l="1"/>
  <c r="E244" i="6"/>
  <c r="E135" i="1"/>
  <c r="E154" i="1"/>
  <c r="E159" i="17"/>
  <c r="E152" i="17"/>
  <c r="E137" i="17"/>
  <c r="E94" i="17"/>
  <c r="E69" i="17"/>
  <c r="E28" i="17"/>
  <c r="E21" i="17"/>
  <c r="E8" i="17"/>
  <c r="E260" i="4" l="1"/>
  <c r="E102" i="8"/>
  <c r="E81" i="2"/>
  <c r="E455" i="4"/>
  <c r="E473" i="4"/>
  <c r="E303" i="4"/>
  <c r="E59" i="6"/>
  <c r="E31" i="6"/>
  <c r="E187" i="14"/>
  <c r="E152" i="14"/>
  <c r="E87" i="1"/>
  <c r="E57" i="1"/>
  <c r="E282" i="1"/>
  <c r="E319" i="1"/>
  <c r="E174" i="6" l="1"/>
  <c r="E192" i="6"/>
  <c r="E92" i="6" l="1"/>
  <c r="E125" i="6" l="1"/>
  <c r="E254" i="3" l="1"/>
  <c r="E199" i="3"/>
  <c r="E426" i="4" l="1"/>
  <c r="E176" i="4"/>
  <c r="E275" i="3" l="1"/>
  <c r="E205" i="5" l="1"/>
  <c r="E189" i="5" l="1"/>
  <c r="E6" i="2" l="1"/>
  <c r="E40" i="2"/>
  <c r="E98" i="2"/>
  <c r="E145" i="2"/>
  <c r="E151" i="2"/>
  <c r="E158" i="2"/>
  <c r="E188" i="2"/>
  <c r="E230" i="2"/>
  <c r="E243" i="2"/>
  <c r="E270" i="2"/>
  <c r="E278" i="2"/>
  <c r="E285" i="2"/>
  <c r="E294" i="2"/>
  <c r="E353" i="2"/>
  <c r="E315" i="7" l="1"/>
  <c r="E64" i="5" l="1"/>
  <c r="E519" i="7"/>
  <c r="E506" i="7"/>
  <c r="E420" i="4"/>
  <c r="E402" i="4"/>
  <c r="E5" i="15" l="1"/>
  <c r="E18" i="15"/>
  <c r="E37" i="15"/>
  <c r="E146" i="14"/>
  <c r="E128" i="14"/>
  <c r="E107" i="14"/>
  <c r="E86" i="14"/>
  <c r="E46" i="14"/>
  <c r="E34" i="14"/>
  <c r="E474" i="7" l="1"/>
  <c r="E457" i="7"/>
  <c r="E96" i="8" l="1"/>
  <c r="E38" i="8"/>
  <c r="E26" i="6"/>
  <c r="E17" i="6"/>
  <c r="E3" i="6"/>
  <c r="E12" i="6"/>
  <c r="E55" i="10" l="1"/>
  <c r="E71" i="10" l="1"/>
  <c r="E420" i="7"/>
  <c r="E150" i="5"/>
  <c r="E124" i="5"/>
  <c r="E47" i="4"/>
  <c r="E545" i="4"/>
  <c r="E595" i="4"/>
  <c r="E268" i="7"/>
  <c r="E299" i="7"/>
  <c r="E221" i="9" l="1"/>
  <c r="E39" i="5" l="1"/>
  <c r="E339" i="7"/>
  <c r="E333" i="1" l="1"/>
  <c r="E160" i="1"/>
  <c r="E187" i="1"/>
  <c r="E79" i="10" l="1"/>
  <c r="E91" i="10"/>
  <c r="E99" i="10"/>
  <c r="E105" i="10"/>
  <c r="E31" i="10"/>
  <c r="E5" i="10"/>
  <c r="E301" i="9"/>
  <c r="E288" i="9"/>
  <c r="E187" i="9"/>
  <c r="E173" i="9"/>
  <c r="E114" i="9"/>
  <c r="E100" i="9"/>
  <c r="E82" i="9"/>
  <c r="E63" i="9"/>
  <c r="E8" i="9"/>
  <c r="E26" i="9"/>
  <c r="E591" i="7"/>
  <c r="E587" i="7"/>
  <c r="E561" i="7"/>
  <c r="E549" i="7"/>
  <c r="E542" i="7"/>
  <c r="E533" i="7"/>
  <c r="E442" i="7"/>
  <c r="E347" i="7"/>
  <c r="E187" i="8"/>
  <c r="E179" i="8"/>
  <c r="E163" i="8"/>
  <c r="E85" i="8"/>
  <c r="E53" i="8"/>
  <c r="E28" i="8"/>
  <c r="E9" i="8"/>
  <c r="E180" i="3"/>
  <c r="E160" i="3"/>
  <c r="E112" i="3"/>
  <c r="E82" i="3"/>
  <c r="E666" i="4"/>
  <c r="E645" i="4"/>
  <c r="E614" i="4"/>
  <c r="E538" i="4"/>
  <c r="E525" i="4"/>
  <c r="E499" i="4"/>
  <c r="E161" i="4"/>
  <c r="E114" i="4"/>
  <c r="E217" i="6"/>
  <c r="E201" i="6"/>
  <c r="E136" i="6"/>
  <c r="E82" i="6"/>
  <c r="E72" i="6"/>
  <c r="E116" i="5"/>
  <c r="E99" i="5"/>
  <c r="E57" i="5"/>
  <c r="E24" i="5"/>
  <c r="E4" i="5"/>
  <c r="E384" i="1" l="1"/>
  <c r="E396" i="1" l="1"/>
  <c r="E46" i="1" l="1"/>
  <c r="E8" i="1"/>
  <c r="E415" i="1" l="1"/>
  <c r="E460" i="1"/>
  <c r="E454" i="1"/>
</calcChain>
</file>

<file path=xl/sharedStrings.xml><?xml version="1.0" encoding="utf-8"?>
<sst xmlns="http://schemas.openxmlformats.org/spreadsheetml/2006/main" count="7827" uniqueCount="1404">
  <si>
    <t>Männer</t>
  </si>
  <si>
    <t>Marcus Lange</t>
  </si>
  <si>
    <t>Robert Schwarz</t>
  </si>
  <si>
    <t>Sven Tomoscheit</t>
  </si>
  <si>
    <t>Sirko Petermann</t>
  </si>
  <si>
    <t>Marco Georg</t>
  </si>
  <si>
    <t>Anthony Nordhorn</t>
  </si>
  <si>
    <t>Toni Fuchs</t>
  </si>
  <si>
    <t>Matt Ams</t>
  </si>
  <si>
    <t>Rolf Weisbrod</t>
  </si>
  <si>
    <t>Matthias Härle</t>
  </si>
  <si>
    <t>Konstantin Fischer</t>
  </si>
  <si>
    <t>Max Ernst</t>
  </si>
  <si>
    <t>Alexander Oriold</t>
  </si>
  <si>
    <t>Daniel Owens</t>
  </si>
  <si>
    <t>Julian Pfeiffer</t>
  </si>
  <si>
    <t>Roman Meyer</t>
  </si>
  <si>
    <t>Raik Nürnberger</t>
  </si>
  <si>
    <t xml:space="preserve">Frauen </t>
  </si>
  <si>
    <t>Silvia Hoch</t>
  </si>
  <si>
    <t>Patricia Luxner</t>
  </si>
  <si>
    <t>Daniela Bräutigam</t>
  </si>
  <si>
    <t>Antje Röske</t>
  </si>
  <si>
    <t>Anna Roth</t>
  </si>
  <si>
    <t>Janine Achenbach</t>
  </si>
  <si>
    <t>TriGrip Challenges</t>
  </si>
  <si>
    <t>TriGrip#3 Standard A</t>
  </si>
  <si>
    <t>Frauen</t>
  </si>
  <si>
    <t>TriGrip#2 Standard C</t>
  </si>
  <si>
    <t>TriGrip#4 Standard C</t>
  </si>
  <si>
    <t>Orbigrip 2,5kg for 2min Ellbow on Bench</t>
  </si>
  <si>
    <t xml:space="preserve">Männer </t>
  </si>
  <si>
    <t>Jörg Röske</t>
  </si>
  <si>
    <t>Johannes Eichinger</t>
  </si>
  <si>
    <t>Alex Gössel</t>
  </si>
  <si>
    <t>Ina Düll</t>
  </si>
  <si>
    <t>Kendra Frisch</t>
  </si>
  <si>
    <t>Moontop GEN1</t>
  </si>
  <si>
    <t>Globtop</t>
  </si>
  <si>
    <t>Two Hands Pinch Lift - Europinch</t>
  </si>
  <si>
    <t>______________________________________________________</t>
  </si>
  <si>
    <t xml:space="preserve">Otevoima Leaderboard: </t>
  </si>
  <si>
    <t>https://otevoima.com/2017/11/11/otevoimakuula-finnish-ball/</t>
  </si>
  <si>
    <t xml:space="preserve">Otevoima Weltrekorde: </t>
  </si>
  <si>
    <t xml:space="preserve">http://www.davidhorne-gripmaster.com/worldrecords.html#otevoima </t>
  </si>
  <si>
    <t>Otevoima NAL Rekorde:</t>
  </si>
  <si>
    <t xml:space="preserve">Finnish Ball </t>
  </si>
  <si>
    <t>Finnish Ball Hold</t>
  </si>
  <si>
    <t>Double Ball</t>
  </si>
  <si>
    <t>Double Ball Hold</t>
  </si>
  <si>
    <t>Finnish Frame</t>
  </si>
  <si>
    <t>Finnish Frame Hold</t>
  </si>
  <si>
    <t>Finnish Mother Hub</t>
  </si>
  <si>
    <t>Finnish Mini V-bar</t>
  </si>
  <si>
    <t>Finnish Mini V-bar Hold</t>
  </si>
  <si>
    <t>Finnish Fingerkiller Double Hand</t>
  </si>
  <si>
    <t>GBI Rod Bending Leadboard: http://www.gripebenditalia.it/ranking/</t>
  </si>
  <si>
    <t>Grip e Bend Italia NAL Rekorde:</t>
  </si>
  <si>
    <t>GBI Vertical Bar</t>
  </si>
  <si>
    <t xml:space="preserve">GBI MegaHUB double thumblift 13" </t>
  </si>
  <si>
    <t>FBBC Weltrekorde:</t>
  </si>
  <si>
    <t>http://www.fatbastardbarbellco.com/WELCOME.html</t>
  </si>
  <si>
    <t>FBBC NAL Rekorde:</t>
  </si>
  <si>
    <t>2,5" Jug</t>
  </si>
  <si>
    <t>Crusher 2,5"</t>
  </si>
  <si>
    <t>V-Bar 2,5"</t>
  </si>
  <si>
    <t>Double Barrel Bastard</t>
  </si>
  <si>
    <t>_____________________________________________________</t>
  </si>
  <si>
    <t>Country Crush NAL Rekorde:</t>
  </si>
  <si>
    <t>CC Baby Crush 1.5"</t>
  </si>
  <si>
    <t>CC Mini Crush 1.75"</t>
  </si>
  <si>
    <t>CC Country Crush 2.0"</t>
  </si>
  <si>
    <t>CC Mega Crush 2.5"</t>
  </si>
  <si>
    <t xml:space="preserve">CC Monster Crush 3.0" </t>
  </si>
  <si>
    <t>Raptor Baby Crush 1.5"</t>
  </si>
  <si>
    <t>Raptor Mini Crush 1.75"</t>
  </si>
  <si>
    <t xml:space="preserve">Bullring Leaderboard: </t>
  </si>
  <si>
    <t xml:space="preserve">http://www.dieselcrew.com/bull-ring-stats/ </t>
  </si>
  <si>
    <t>DieselCrew NAL Rekorde:</t>
  </si>
  <si>
    <t xml:space="preserve">1 1/4" </t>
  </si>
  <si>
    <t>2"</t>
  </si>
  <si>
    <t xml:space="preserve">2 3/8" </t>
  </si>
  <si>
    <t xml:space="preserve">Bullring 4" </t>
  </si>
  <si>
    <t>Bullring 5"</t>
  </si>
  <si>
    <t>Barrel Strength Leaderboard:</t>
  </si>
  <si>
    <t>https://www.barrelstrengthsystems.com/leaderboards/</t>
  </si>
  <si>
    <t>Barrel Strength System NAL Rekorde:</t>
  </si>
  <si>
    <t>NAL Rekorde:</t>
  </si>
  <si>
    <t>Cheatingcurl</t>
  </si>
  <si>
    <t>Strictcurl</t>
  </si>
  <si>
    <t>50kg Schnell Timehold dh</t>
  </si>
  <si>
    <t xml:space="preserve">Weltrangliste: https://www.gripnbend.ca/dube-cube/ </t>
  </si>
  <si>
    <t>Wellington Pinch</t>
  </si>
  <si>
    <t>Strengthshop NAL Rekorde:</t>
  </si>
  <si>
    <t>One Hand Axle Deadlift</t>
  </si>
  <si>
    <t>2" Bizepscurl for Reps in 1 Minute</t>
  </si>
  <si>
    <t>Silarukov Weltrekorde:</t>
  </si>
  <si>
    <t>http://armlifting.ru/</t>
  </si>
  <si>
    <t>http://www.davidhorne-gripmaster.com/worldrecords.html#silarukov</t>
  </si>
  <si>
    <t>Silarukov NAL Rekorde:</t>
  </si>
  <si>
    <t>Dynamometer</t>
  </si>
  <si>
    <t>Rolling Handle 76mm thumbless Hold</t>
  </si>
  <si>
    <t>Double Roll 3"</t>
  </si>
  <si>
    <t>Russian Bullet</t>
  </si>
  <si>
    <t xml:space="preserve">80mm Block </t>
  </si>
  <si>
    <t>Ironmind Weltrekorde:</t>
  </si>
  <si>
    <t xml:space="preserve">http://www.ironmind.com/certification/coc-silver-bullet/rules-and-world-records/ </t>
  </si>
  <si>
    <t>Ironmind NAL Rekorde:</t>
  </si>
  <si>
    <t xml:space="preserve">Rolling Thunder </t>
  </si>
  <si>
    <t xml:space="preserve">Hub </t>
  </si>
  <si>
    <t xml:space="preserve">Silver Bullet Hold </t>
  </si>
  <si>
    <t>Blockbuster</t>
  </si>
  <si>
    <t>Robert Baraban NAL Rekorde:</t>
  </si>
  <si>
    <t>Rolling Handle 3.5"thumbless</t>
  </si>
  <si>
    <t>Rolling Handle 2.5" thumbless hold</t>
  </si>
  <si>
    <t>_________________________________</t>
  </si>
  <si>
    <t>Arm Assassin Strength Shop NAL Rekorde:</t>
  </si>
  <si>
    <t>The Inch Pinch</t>
  </si>
  <si>
    <t>Double Inch Pinch</t>
  </si>
  <si>
    <t xml:space="preserve">Thumbblaster </t>
  </si>
  <si>
    <t xml:space="preserve">________________________________ </t>
  </si>
  <si>
    <t>GFSA Framehold</t>
  </si>
  <si>
    <t>Martin Wildauer</t>
  </si>
  <si>
    <t>Manuel Comper</t>
  </si>
  <si>
    <t>Markus Göller</t>
  </si>
  <si>
    <t>Oliver Hanschek</t>
  </si>
  <si>
    <t>Daniel Mühlberger</t>
  </si>
  <si>
    <t>________________________________</t>
  </si>
  <si>
    <t>Bonehill</t>
  </si>
  <si>
    <t>Ratakisko</t>
  </si>
  <si>
    <t>Hall of Pain</t>
  </si>
  <si>
    <t>Bavarian Stonelifting</t>
  </si>
  <si>
    <t>http://instagram.com/killerstrengthscotland</t>
  </si>
  <si>
    <t>Rekordliste der NAGS</t>
  </si>
  <si>
    <t>http://www.gripsport.org/lists.htm</t>
  </si>
  <si>
    <t xml:space="preserve">Johannes Eichinger </t>
  </si>
  <si>
    <t>GripWars Recordbreaker 2018</t>
  </si>
  <si>
    <t>GripWars 2018</t>
  </si>
  <si>
    <t xml:space="preserve">Stefan Falke </t>
  </si>
  <si>
    <t xml:space="preserve">Kendra Frisch </t>
  </si>
  <si>
    <t>TriGrip#2 Standard B</t>
  </si>
  <si>
    <t xml:space="preserve">Sirko Petermann  </t>
  </si>
  <si>
    <t xml:space="preserve"> Sirko Petermann</t>
  </si>
  <si>
    <t>Markus Schätzl</t>
  </si>
  <si>
    <t>Georg Kendlinger</t>
  </si>
  <si>
    <t>Christian Muster</t>
  </si>
  <si>
    <t>Max Goßmann</t>
  </si>
  <si>
    <t>Roman Schenkl</t>
  </si>
  <si>
    <t>Florian Maikl</t>
  </si>
  <si>
    <t>Fabian Dick</t>
  </si>
  <si>
    <t>Markus Nagl</t>
  </si>
  <si>
    <t>Bread &amp; Grip Games 2018</t>
  </si>
  <si>
    <t>Durchschnittliche Last:</t>
  </si>
  <si>
    <t>kg</t>
  </si>
  <si>
    <t>Jenny la Baume</t>
  </si>
  <si>
    <t>Saskia Grandl</t>
  </si>
  <si>
    <t>Durchschnittliche rp2m:</t>
  </si>
  <si>
    <t>Grip of Stadtwerke Eilenburg 2018</t>
  </si>
  <si>
    <t xml:space="preserve">Sirko Petermann </t>
  </si>
  <si>
    <t xml:space="preserve">Tobias Zinserling  </t>
  </si>
  <si>
    <t xml:space="preserve">Jörg Röske </t>
  </si>
  <si>
    <t xml:space="preserve">Martin Erlitz </t>
  </si>
  <si>
    <t xml:space="preserve">Roman Schenkl </t>
  </si>
  <si>
    <t>Stefan Falke</t>
  </si>
  <si>
    <t xml:space="preserve">Bread &amp; Grip Games 2018 </t>
  </si>
  <si>
    <t xml:space="preserve">King Kong Recordbreaker 2018 </t>
  </si>
  <si>
    <t>Claudia Heusel</t>
  </si>
  <si>
    <t xml:space="preserve">Manuela Falke </t>
  </si>
  <si>
    <t xml:space="preserve">Nicole Ketzler </t>
  </si>
  <si>
    <t xml:space="preserve">Patricia Luxner </t>
  </si>
  <si>
    <t>Hjördis Dietrich</t>
  </si>
  <si>
    <t>Stefan Schossleithner</t>
  </si>
  <si>
    <t xml:space="preserve">TriGrip#2 Standard C </t>
  </si>
  <si>
    <t xml:space="preserve">TriGrip#3 Standard A </t>
  </si>
  <si>
    <t>Jonas Benjamin</t>
  </si>
  <si>
    <t xml:space="preserve">TriGrip#4 Standard A </t>
  </si>
  <si>
    <t xml:space="preserve">Stefan Schossleithner </t>
  </si>
  <si>
    <t xml:space="preserve">(150/37/65) </t>
  </si>
  <si>
    <t>(35/21/15)</t>
  </si>
  <si>
    <t>(7/6/7)</t>
  </si>
  <si>
    <t>(32/20/25)</t>
  </si>
  <si>
    <t>(27/45/7)</t>
  </si>
  <si>
    <t>(27/33/7)</t>
  </si>
  <si>
    <t>(8/17/7)</t>
  </si>
  <si>
    <t xml:space="preserve">(22/10/10) </t>
  </si>
  <si>
    <t>(28/10/13)</t>
  </si>
  <si>
    <t>Durchschnittliche Zeit:</t>
  </si>
  <si>
    <t xml:space="preserve">(46/15/6) </t>
  </si>
  <si>
    <t>(12/9/17)</t>
  </si>
  <si>
    <t xml:space="preserve">TriGrip#4 Standard C </t>
  </si>
  <si>
    <t>(15/30/6)</t>
  </si>
  <si>
    <t xml:space="preserve">TriGrip#3 Standard C </t>
  </si>
  <si>
    <t>(78/27/10)</t>
  </si>
  <si>
    <t xml:space="preserve">Daniela Bräutigam </t>
  </si>
  <si>
    <t>Martina Schossleithner</t>
  </si>
  <si>
    <t>Manuela Falke</t>
  </si>
  <si>
    <t>British Grip Championships 2018</t>
  </si>
  <si>
    <t>King Kong Recordbreaker 2018</t>
  </si>
  <si>
    <t xml:space="preserve">65,1kg </t>
  </si>
  <si>
    <t xml:space="preserve"> Bonehill Record Breaker 2018</t>
  </si>
  <si>
    <t xml:space="preserve">Marcus Lange </t>
  </si>
  <si>
    <t xml:space="preserve">Sebastian Kaus </t>
  </si>
  <si>
    <t>Dennis Kohlruss</t>
  </si>
  <si>
    <t>Raffael Gordzielik</t>
  </si>
  <si>
    <t>Nemo Tasic</t>
  </si>
  <si>
    <t>Johannes Lierfeld</t>
  </si>
  <si>
    <t xml:space="preserve">Lower Austrians 2018 </t>
  </si>
  <si>
    <t>Daniel Isernhagen</t>
  </si>
  <si>
    <t>Daniel Kröhl</t>
  </si>
  <si>
    <t xml:space="preserve">Christian Stan </t>
  </si>
  <si>
    <t xml:space="preserve">Richard Mentil </t>
  </si>
  <si>
    <t>Josef Kirchberger</t>
  </si>
  <si>
    <t>Chris Thiede</t>
  </si>
  <si>
    <t>Philipp Sorger</t>
  </si>
  <si>
    <t>Timon Zeemann</t>
  </si>
  <si>
    <t>Manuel Singer</t>
  </si>
  <si>
    <t>Normal Kögler</t>
  </si>
  <si>
    <t>Andreas Zuba</t>
  </si>
  <si>
    <t xml:space="preserve">Nico Zuba </t>
  </si>
  <si>
    <t xml:space="preserve">Florentin Nae </t>
  </si>
  <si>
    <t xml:space="preserve">Lauro Biastoch </t>
  </si>
  <si>
    <t xml:space="preserve">Peter Malfa </t>
  </si>
  <si>
    <t>Stark fürs Leben Griffkraftpokal 2018</t>
  </si>
  <si>
    <t xml:space="preserve">Nadia Otter </t>
  </si>
  <si>
    <t>Yvonne Werner</t>
  </si>
  <si>
    <t xml:space="preserve">Anita Liebl  </t>
  </si>
  <si>
    <t xml:space="preserve">Pia Schubert  </t>
  </si>
  <si>
    <t>Maren Catie Preis</t>
  </si>
  <si>
    <t xml:space="preserve">Leonie Liebl </t>
  </si>
  <si>
    <t xml:space="preserve"> GripWars 2018</t>
  </si>
  <si>
    <t xml:space="preserve"> Austrian Grip War 2018</t>
  </si>
  <si>
    <t xml:space="preserve">Daniel Priejetkov </t>
  </si>
  <si>
    <t>Stefan Sieberer</t>
  </si>
  <si>
    <t>Isi Üzüm</t>
  </si>
  <si>
    <t>Mugl Geisler</t>
  </si>
  <si>
    <t xml:space="preserve">Daniel Mühlberger </t>
  </si>
  <si>
    <t>GripWars 2019</t>
  </si>
  <si>
    <t>GripWars 2020</t>
  </si>
  <si>
    <t>GripWars 2021</t>
  </si>
  <si>
    <t>GripWars 2022</t>
  </si>
  <si>
    <t>GripWars 2023</t>
  </si>
  <si>
    <t xml:space="preserve">Grip of the Alps 2018 </t>
  </si>
  <si>
    <t xml:space="preserve">Grip of the Alps Record Breaker 2018 </t>
  </si>
  <si>
    <t>Grip of the Alps 2018</t>
  </si>
  <si>
    <t>British Grip Champs 2018</t>
  </si>
  <si>
    <t xml:space="preserve">Bianca Sieberer </t>
  </si>
  <si>
    <t>Monika Richter</t>
  </si>
  <si>
    <t>Martina Ollesch</t>
  </si>
  <si>
    <t>Kilian Daller</t>
  </si>
  <si>
    <t>Lauro Biastoch</t>
  </si>
  <si>
    <t>Adrian Kulisch</t>
  </si>
  <si>
    <t>Stefan Diem</t>
  </si>
  <si>
    <t>Maximilian Degenhart</t>
  </si>
  <si>
    <t xml:space="preserve">Michael Manhart </t>
  </si>
  <si>
    <t xml:space="preserve">Stefan Sieberer </t>
  </si>
  <si>
    <t xml:space="preserve">Andreas Starzer </t>
  </si>
  <si>
    <t xml:space="preserve">Heinz Ollesch </t>
  </si>
  <si>
    <t>Grip Champs of Tyrol 2018</t>
  </si>
  <si>
    <t xml:space="preserve"> Int.DM Kreuzau 2018 </t>
  </si>
  <si>
    <t xml:space="preserve">GripWars Recordbreaker 2018 </t>
  </si>
  <si>
    <t>62,5kg</t>
  </si>
  <si>
    <t xml:space="preserve">Durchschnittliche Zeit 82,5kg: </t>
  </si>
  <si>
    <t>sec.</t>
  </si>
  <si>
    <t>82,5kg</t>
  </si>
  <si>
    <t xml:space="preserve">52,5kg </t>
  </si>
  <si>
    <t xml:space="preserve">Grip Champs of Tyrol 2018 </t>
  </si>
  <si>
    <t>Int.DM Kreuzau 2018</t>
  </si>
  <si>
    <t>52,5kg</t>
  </si>
  <si>
    <t xml:space="preserve">22,5kg </t>
  </si>
  <si>
    <t>32,5kg</t>
  </si>
  <si>
    <t>Viktoria Reeb</t>
  </si>
  <si>
    <t>Nadia Otter</t>
  </si>
  <si>
    <t>Yvonne Kröhl</t>
  </si>
  <si>
    <t>Bianca Sieberer</t>
  </si>
  <si>
    <t>Austrian Grip War 2018</t>
  </si>
  <si>
    <t xml:space="preserve">Florian Maikl </t>
  </si>
  <si>
    <t xml:space="preserve">Daniel Prijetkov </t>
  </si>
  <si>
    <t>Bonehill 2018</t>
  </si>
  <si>
    <t xml:space="preserve">Bonehill 2018 </t>
  </si>
  <si>
    <t>90kg</t>
  </si>
  <si>
    <t>75kg</t>
  </si>
  <si>
    <t>60kg</t>
  </si>
  <si>
    <t>45kg</t>
  </si>
  <si>
    <t>Pia Schubert</t>
  </si>
  <si>
    <t>120kg</t>
  </si>
  <si>
    <t>105kg</t>
  </si>
  <si>
    <t>30kg</t>
  </si>
  <si>
    <t>Norman Kögler</t>
  </si>
  <si>
    <t>Kevin Eichinger</t>
  </si>
  <si>
    <t>Andreas Starzer</t>
  </si>
  <si>
    <t>Oliver Dorsch</t>
  </si>
  <si>
    <t>Heinz Ollesch</t>
  </si>
  <si>
    <t>Nils Mario Biermordt</t>
  </si>
  <si>
    <t>Oliver Schwarz</t>
  </si>
  <si>
    <t>Mike Schubert</t>
  </si>
  <si>
    <t>Dario Prinz</t>
  </si>
  <si>
    <t>Kevin Dinger</t>
  </si>
  <si>
    <t>Peter Malfa</t>
  </si>
  <si>
    <t>Killian Daller</t>
  </si>
  <si>
    <t>Martin Keil</t>
  </si>
  <si>
    <t>12kg</t>
  </si>
  <si>
    <t xml:space="preserve">Patricia Luxner  </t>
  </si>
  <si>
    <t xml:space="preserve">Mugl Geisler </t>
  </si>
  <si>
    <t xml:space="preserve">Isi Üzüm  </t>
  </si>
  <si>
    <t>Record Breakers #4 2018</t>
  </si>
  <si>
    <t xml:space="preserve">18kg </t>
  </si>
  <si>
    <t>Absolute Gripstrength Eurocup 2018</t>
  </si>
  <si>
    <t xml:space="preserve">Petra Hoffmann </t>
  </si>
  <si>
    <t xml:space="preserve">Oliver Dorsch </t>
  </si>
  <si>
    <t xml:space="preserve"> Siegfried Pankgratz </t>
  </si>
  <si>
    <t xml:space="preserve">Thomas Elfner </t>
  </si>
  <si>
    <t>Didier Michelin</t>
  </si>
  <si>
    <t>36kg</t>
  </si>
  <si>
    <t>31kg</t>
  </si>
  <si>
    <t>27kg</t>
  </si>
  <si>
    <t>22kg</t>
  </si>
  <si>
    <t>17kg</t>
  </si>
  <si>
    <t xml:space="preserve">Schleifwerkstatt 2018 </t>
  </si>
  <si>
    <t>Kulisch Adrian</t>
  </si>
  <si>
    <t>Schleifwerkstatt 2018</t>
  </si>
  <si>
    <t xml:space="preserve">Durchschnittliche Zeit 36kg: </t>
  </si>
  <si>
    <t>Daniel Prijetkov</t>
  </si>
  <si>
    <t xml:space="preserve">Isi Üzüm </t>
  </si>
  <si>
    <t xml:space="preserve">Stark fürs Leben Griffkraftpokal 2018 </t>
  </si>
  <si>
    <t>65kg</t>
  </si>
  <si>
    <t>55kg</t>
  </si>
  <si>
    <t>35kg</t>
  </si>
  <si>
    <t>Nico Gollnic</t>
  </si>
  <si>
    <t xml:space="preserve">Martin Keil </t>
  </si>
  <si>
    <t xml:space="preserve">Mike Schubert </t>
  </si>
  <si>
    <t>Thorsten Ritter</t>
  </si>
  <si>
    <t>Timon Zeeman</t>
  </si>
  <si>
    <t>Nico Zuba</t>
  </si>
  <si>
    <t>Patrick Bittermann</t>
  </si>
  <si>
    <t xml:space="preserve">Dario Prinz </t>
  </si>
  <si>
    <t>Lower Austrians 2018</t>
  </si>
  <si>
    <t>25kg</t>
  </si>
  <si>
    <t>5kg</t>
  </si>
  <si>
    <t xml:space="preserve">Durchschnittliche Zeit 65kg: </t>
  </si>
  <si>
    <t>King Kong 2018</t>
  </si>
  <si>
    <t xml:space="preserve">Run for the Ape 2018 </t>
  </si>
  <si>
    <t>Andi Starzer</t>
  </si>
  <si>
    <t>Maximilian Ernst</t>
  </si>
  <si>
    <t>Guido Biastoch</t>
  </si>
  <si>
    <t>Christian Stan</t>
  </si>
  <si>
    <t>Eric Kraus</t>
  </si>
  <si>
    <t>Richard Mentil</t>
  </si>
  <si>
    <t>Mario Blasiker</t>
  </si>
  <si>
    <t>Jürgen Garschall</t>
  </si>
  <si>
    <t>Timon Zemann</t>
  </si>
  <si>
    <t>Dennis Eichinger</t>
  </si>
  <si>
    <t>Isi Üzel</t>
  </si>
  <si>
    <t>Florentin Nae</t>
  </si>
  <si>
    <t xml:space="preserve">16.45 </t>
  </si>
  <si>
    <t>Run for the Ape 2018</t>
  </si>
  <si>
    <t>Bianka Sieberer</t>
  </si>
  <si>
    <t>Olivia Freydis Lampert</t>
  </si>
  <si>
    <t>15kg</t>
  </si>
  <si>
    <t>Durchschnittliche Zeit 15kg:</t>
  </si>
  <si>
    <t xml:space="preserve">Run for the Ape Recorbreaker 2018 </t>
  </si>
  <si>
    <t>13kg</t>
  </si>
  <si>
    <t>11kg</t>
  </si>
  <si>
    <t>Dennis Siegel</t>
  </si>
  <si>
    <t>Matthes Ams</t>
  </si>
  <si>
    <t>3kg</t>
  </si>
  <si>
    <t>Katharina Stöckler</t>
  </si>
  <si>
    <t>Tobias Zinserling</t>
  </si>
  <si>
    <t>7th European Grip Champs</t>
  </si>
  <si>
    <t xml:space="preserve">Andreas Zuba </t>
  </si>
  <si>
    <t>Anita Liebl</t>
  </si>
  <si>
    <t>Nina Stuck</t>
  </si>
  <si>
    <t>Leonie Liebl</t>
  </si>
  <si>
    <t xml:space="preserve">Jens Rech </t>
  </si>
  <si>
    <t>Finnish Fingerkiller Mini 12mm</t>
  </si>
  <si>
    <t>Finnish Double Mini V-bar</t>
  </si>
  <si>
    <t>Finnish Double Mini V-bar Hold</t>
  </si>
  <si>
    <t>Halfpenny Trainingtool</t>
  </si>
  <si>
    <t>230kg</t>
  </si>
  <si>
    <t>300kg</t>
  </si>
  <si>
    <t>292kg</t>
  </si>
  <si>
    <t>274kg</t>
  </si>
  <si>
    <t>244kg</t>
  </si>
  <si>
    <t>214kg</t>
  </si>
  <si>
    <t>184kg</t>
  </si>
  <si>
    <t>154kg</t>
  </si>
  <si>
    <t>124kg</t>
  </si>
  <si>
    <t>94kg</t>
  </si>
  <si>
    <t>Bonehill Record Breaker 2018</t>
  </si>
  <si>
    <t>OliviaLampert</t>
  </si>
  <si>
    <t>32kg</t>
  </si>
  <si>
    <t xml:space="preserve">Absolute Gripstrength Eurocup </t>
  </si>
  <si>
    <t>Stark fürs Leben Record Breaker 2018</t>
  </si>
  <si>
    <t>Matthew Ams</t>
  </si>
  <si>
    <t>Siegfried Pankgratz</t>
  </si>
  <si>
    <t xml:space="preserve">Ostdeutsche Meisterschaft 2018 </t>
  </si>
  <si>
    <t>Ostdeutsche Meisterschaft 2018</t>
  </si>
  <si>
    <t>Franz Ritzer</t>
  </si>
  <si>
    <t xml:space="preserve">Süddeutsche Meisterschaft 2017 </t>
  </si>
  <si>
    <t>Henry Opitz</t>
  </si>
  <si>
    <t>Oliver Beck</t>
  </si>
  <si>
    <t>Thomas Tischke</t>
  </si>
  <si>
    <t>Valentin Rohm</t>
  </si>
  <si>
    <t>Anja Gresens</t>
  </si>
  <si>
    <t>CoC#3</t>
  </si>
  <si>
    <t>CoC#2</t>
  </si>
  <si>
    <t>CoC#S</t>
  </si>
  <si>
    <t xml:space="preserve">Anja Gresens </t>
  </si>
  <si>
    <t xml:space="preserve"> Johannes Eichinger</t>
  </si>
  <si>
    <t xml:space="preserve">APL Austrians 2018 </t>
  </si>
  <si>
    <t xml:space="preserve">Absolute Gripstrength Eurocup 2018 </t>
  </si>
  <si>
    <t>Süddeutsche Meisterschaft 2017</t>
  </si>
  <si>
    <t>Leo Gresens</t>
  </si>
  <si>
    <t>Daniel Insernhagen</t>
  </si>
  <si>
    <t xml:space="preserve"> Thorsten Ritter</t>
  </si>
  <si>
    <t xml:space="preserve">129,3kg </t>
  </si>
  <si>
    <t xml:space="preserve">Int.DM Kreuzau 2018 </t>
  </si>
  <si>
    <t xml:space="preserve"> Bread &amp; Grip Games 2018</t>
  </si>
  <si>
    <t>40kg</t>
  </si>
  <si>
    <t>Axel Kujat</t>
  </si>
  <si>
    <t>Matthias Große</t>
  </si>
  <si>
    <t>Uwe Spitzer</t>
  </si>
  <si>
    <t xml:space="preserve">Michael Becherer </t>
  </si>
  <si>
    <t xml:space="preserve">Yvonne Kröhl </t>
  </si>
  <si>
    <t>Lina Heylmann</t>
  </si>
  <si>
    <t xml:space="preserve">Ronny Stein </t>
  </si>
  <si>
    <t>Hagen Ribb</t>
  </si>
  <si>
    <t>Thoams Sander</t>
  </si>
  <si>
    <t>Grib n Bend Canada</t>
  </si>
  <si>
    <t>DubeCube Quarter</t>
  </si>
  <si>
    <t>DubeCube Stub</t>
  </si>
  <si>
    <t>DubeCube Ball Bearing</t>
  </si>
  <si>
    <t xml:space="preserve">Yvonne Werner </t>
  </si>
  <si>
    <t xml:space="preserve">Martina Ollesch </t>
  </si>
  <si>
    <t>ORH List 2018</t>
  </si>
  <si>
    <t xml:space="preserve">11,86lbs </t>
  </si>
  <si>
    <t xml:space="preserve">11.29lbs </t>
  </si>
  <si>
    <t>FitGiant Griffkraft Meeting 2018</t>
  </si>
  <si>
    <t>28.99lbs</t>
  </si>
  <si>
    <t>17.42lbs</t>
  </si>
  <si>
    <t>26,79lbs</t>
  </si>
  <si>
    <t xml:space="preserve">44.97lbs </t>
  </si>
  <si>
    <t xml:space="preserve">20.77lbs </t>
  </si>
  <si>
    <t xml:space="preserve">34.17lbs </t>
  </si>
  <si>
    <t>Run for the Ape II 2018</t>
  </si>
  <si>
    <t>Georg Krendlinger</t>
  </si>
  <si>
    <t>Christian Daxgabler</t>
  </si>
  <si>
    <t xml:space="preserve">Manuel Singer </t>
  </si>
  <si>
    <t>DM 2016</t>
  </si>
  <si>
    <t>Kathrin Gollisch</t>
  </si>
  <si>
    <t xml:space="preserve">Durchschnittliche Last: </t>
  </si>
  <si>
    <t>Lars Stöwesandt</t>
  </si>
  <si>
    <t xml:space="preserve">Chris Kalusok </t>
  </si>
  <si>
    <t>Christian Kagel</t>
  </si>
  <si>
    <t>Ronny Stein</t>
  </si>
  <si>
    <t>Thomas Pitsch</t>
  </si>
  <si>
    <t xml:space="preserve">Remo Tollarski </t>
  </si>
  <si>
    <t>Thomas Sander</t>
  </si>
  <si>
    <t>Thosten Ritter</t>
  </si>
  <si>
    <t>Valenin Rohm</t>
  </si>
  <si>
    <t>Waldemar Arnold</t>
  </si>
  <si>
    <t>Fred Pommerenke</t>
  </si>
  <si>
    <t xml:space="preserve"> Joachim Flett</t>
  </si>
  <si>
    <t>Bread &amp; Grip Games Record Breaker 2018</t>
  </si>
  <si>
    <t>Erwin Geissler</t>
  </si>
  <si>
    <t xml:space="preserve"> Isi Üzel</t>
  </si>
  <si>
    <t>Daniel Pischl</t>
  </si>
  <si>
    <t>Stark fürs Leben 2018</t>
  </si>
  <si>
    <t xml:space="preserve">Axel Kujat </t>
  </si>
  <si>
    <t xml:space="preserve">Matthew Ams </t>
  </si>
  <si>
    <t>Michael Becherer</t>
  </si>
  <si>
    <t>Guido Bastioch</t>
  </si>
  <si>
    <t xml:space="preserve">Kevin Eichinger </t>
  </si>
  <si>
    <t>Ingo Cremer</t>
  </si>
  <si>
    <t>Daniel Bräutigam</t>
  </si>
  <si>
    <t xml:space="preserve">Maren Preis </t>
  </si>
  <si>
    <t>28kg</t>
  </si>
  <si>
    <t>24kg</t>
  </si>
  <si>
    <t>20kg</t>
  </si>
  <si>
    <t>16kg</t>
  </si>
  <si>
    <t>8kg</t>
  </si>
  <si>
    <t>____________________</t>
  </si>
  <si>
    <t>(17/19/7)</t>
  </si>
  <si>
    <t>(15/22/21)</t>
  </si>
  <si>
    <t xml:space="preserve">Maren Catie Preis </t>
  </si>
  <si>
    <t xml:space="preserve">Stark fürs Leben 2018 </t>
  </si>
  <si>
    <t>Run for the Ape Record Breaker 2018</t>
  </si>
  <si>
    <t>42kg</t>
  </si>
  <si>
    <t>Mauela Falke</t>
  </si>
  <si>
    <t>Erik Knöfler</t>
  </si>
  <si>
    <t>Georg Niederbacher</t>
  </si>
  <si>
    <t>Erkan Sahin</t>
  </si>
  <si>
    <t>Johannes Märkl</t>
  </si>
  <si>
    <t>Andi Mähr</t>
  </si>
  <si>
    <t>Daniel Bradl</t>
  </si>
  <si>
    <t xml:space="preserve">Christian Daxgabler </t>
  </si>
  <si>
    <t xml:space="preserve">David Höllwarth </t>
  </si>
  <si>
    <t xml:space="preserve">Anthony Nordhorn </t>
  </si>
  <si>
    <t xml:space="preserve">Uwe Spitzer </t>
  </si>
  <si>
    <t xml:space="preserve">Chris Thiede </t>
  </si>
  <si>
    <t xml:space="preserve">Armin Hirner </t>
  </si>
  <si>
    <t xml:space="preserve">Eric Kraus </t>
  </si>
  <si>
    <t>Armin Hirner</t>
  </si>
  <si>
    <t>Peter Lechner</t>
  </si>
  <si>
    <t xml:space="preserve">Anita Liebl </t>
  </si>
  <si>
    <t>Sabine Lechner</t>
  </si>
  <si>
    <t xml:space="preserve">Daniel Bradl </t>
  </si>
  <si>
    <t>David Höllworth</t>
  </si>
  <si>
    <t xml:space="preserve">Andi Mähr </t>
  </si>
  <si>
    <t>Markus Lange</t>
  </si>
  <si>
    <t xml:space="preserve">Johannes Lierfeld </t>
  </si>
  <si>
    <t xml:space="preserve">Pia Schubert </t>
  </si>
  <si>
    <t>Max Großmann</t>
  </si>
  <si>
    <t>Michael Manhart</t>
  </si>
  <si>
    <t xml:space="preserve">Adrian Kulisch </t>
  </si>
  <si>
    <t xml:space="preserve">Kevin Dinger </t>
  </si>
  <si>
    <t>Dominic Deutsch</t>
  </si>
  <si>
    <t xml:space="preserve">Murat Demir </t>
  </si>
  <si>
    <t>Franziska Lohberger</t>
  </si>
  <si>
    <t>Kathleen Neumayer</t>
  </si>
  <si>
    <t xml:space="preserve">Andi Starzer </t>
  </si>
  <si>
    <t xml:space="preserve">Max Ernst </t>
  </si>
  <si>
    <t xml:space="preserve">Sven Tomoscheit </t>
  </si>
  <si>
    <t>Patricia Luxer</t>
  </si>
  <si>
    <t>Martina Schlossleithner</t>
  </si>
  <si>
    <t xml:space="preserve">Antje Röske </t>
  </si>
  <si>
    <t xml:space="preserve"> Jürgen Garschall</t>
  </si>
  <si>
    <t>Olivia Lampert</t>
  </si>
  <si>
    <t>Mugl Geissler</t>
  </si>
  <si>
    <t>Daniela Brautigam</t>
  </si>
  <si>
    <t>Stefan Stand</t>
  </si>
  <si>
    <t>Big Grip Big Xmas 2018</t>
  </si>
  <si>
    <t>Big Grip Big Xmas Recordbreaker  2018</t>
  </si>
  <si>
    <t>Sandra Bradley</t>
  </si>
  <si>
    <t>Lutz Zogler</t>
  </si>
  <si>
    <t xml:space="preserve">Konstantin Fischer </t>
  </si>
  <si>
    <t>Paul Schön</t>
  </si>
  <si>
    <t>Jim Fuchs</t>
  </si>
  <si>
    <t>Stefan Straßer</t>
  </si>
  <si>
    <t>Jonas Tratz</t>
  </si>
  <si>
    <t>Alexander Petrow</t>
  </si>
  <si>
    <t>Moritz Schön</t>
  </si>
  <si>
    <t>Luca Röske</t>
  </si>
  <si>
    <t>Big Grip Big Xmas Recordbreaker 2018</t>
  </si>
  <si>
    <t>Mauro Shmahini</t>
  </si>
  <si>
    <t>Scaffold Axle Deadlift</t>
  </si>
  <si>
    <t>4"</t>
  </si>
  <si>
    <t xml:space="preserve"> 20" </t>
  </si>
  <si>
    <t>Grip Anchor 12mm Stub Keg</t>
  </si>
  <si>
    <t>13"</t>
  </si>
  <si>
    <t>10"</t>
  </si>
  <si>
    <t>16,5"</t>
  </si>
  <si>
    <t>30"</t>
  </si>
  <si>
    <t>6"</t>
  </si>
  <si>
    <t>Napalms Nightmare Lift</t>
  </si>
  <si>
    <t>7,5"</t>
  </si>
  <si>
    <t>Flask Lift</t>
  </si>
  <si>
    <t xml:space="preserve">Flask beidhändig </t>
  </si>
  <si>
    <t>4,5"</t>
  </si>
  <si>
    <t>The Stirrup</t>
  </si>
  <si>
    <t xml:space="preserve">DubHub Shallow </t>
  </si>
  <si>
    <t xml:space="preserve"> 7,5"</t>
  </si>
  <si>
    <t>DubHub Deep</t>
  </si>
  <si>
    <t xml:space="preserve">Tipstester MKII one Hand </t>
  </si>
  <si>
    <t>Tipstester MKII two Hand</t>
  </si>
  <si>
    <t xml:space="preserve">Delmar Carter Anvil Stub </t>
  </si>
  <si>
    <t>Rolling Handle 60mm</t>
  </si>
  <si>
    <t>Rolling Handle 50mm</t>
  </si>
  <si>
    <t>6mm Block Hold</t>
  </si>
  <si>
    <t>Rolling Handle 3,5" thumbless Hold</t>
  </si>
  <si>
    <t>Rolling Handle 2,5"</t>
  </si>
  <si>
    <t>John Schwertz</t>
  </si>
  <si>
    <t>Black Gym Challenge 2018</t>
  </si>
  <si>
    <t>Pit Weiss</t>
  </si>
  <si>
    <t>Johann Martini</t>
  </si>
  <si>
    <t>Patrick Schumann</t>
  </si>
  <si>
    <t>Florian Schindler</t>
  </si>
  <si>
    <t>Heinz Schwertz</t>
  </si>
  <si>
    <t>Josef Kirchberber</t>
  </si>
  <si>
    <t>Double Inch Pinch Shallow</t>
  </si>
  <si>
    <t xml:space="preserve">Oliver Schwarz </t>
  </si>
  <si>
    <t xml:space="preserve">Erik Knöfler </t>
  </si>
  <si>
    <t>reps.</t>
  </si>
  <si>
    <t>50kg</t>
  </si>
  <si>
    <t>Roman Schenkel</t>
  </si>
  <si>
    <t>Lena Schossleithner</t>
  </si>
  <si>
    <t>Recordbreaker #5 2018</t>
  </si>
  <si>
    <t>Record Breaker #5 2018</t>
  </si>
  <si>
    <t>21kg</t>
  </si>
  <si>
    <t>120 Grenade Lift</t>
  </si>
  <si>
    <t>Finnish Mother Hub Hold</t>
  </si>
  <si>
    <t>130kg</t>
  </si>
  <si>
    <t>28,5kg</t>
  </si>
  <si>
    <t>21,5kg</t>
  </si>
  <si>
    <t>lbs</t>
  </si>
  <si>
    <t>200kg</t>
  </si>
  <si>
    <t xml:space="preserve"> </t>
  </si>
  <si>
    <t>Finnish Fingerkiller Mini 12mm Hold</t>
  </si>
  <si>
    <t>Finnish Fingerkiller 20mm</t>
  </si>
  <si>
    <t>Finnish Fingerkiller 20mm Hold</t>
  </si>
  <si>
    <t>Andreas Braun</t>
  </si>
  <si>
    <t>Philipp Archut</t>
  </si>
  <si>
    <t>Marius Laudenbach</t>
  </si>
  <si>
    <t>Nils Teichmann</t>
  </si>
  <si>
    <t>Turingia Grip Recordbreaker 2019</t>
  </si>
  <si>
    <t>Antje Biastoch</t>
  </si>
  <si>
    <t>Turingia Grip 2019</t>
  </si>
  <si>
    <t>Rene Falk</t>
  </si>
  <si>
    <t>Paul Biastoch</t>
  </si>
  <si>
    <t>Guidos 80mm Block</t>
  </si>
  <si>
    <t>Guidos 2" Jug</t>
  </si>
  <si>
    <t>42,5kg</t>
  </si>
  <si>
    <t>72,5kg</t>
  </si>
  <si>
    <t>Thüringen</t>
  </si>
  <si>
    <t>_____________________</t>
  </si>
  <si>
    <t>Clarissa Borchert</t>
  </si>
  <si>
    <t>Bettina Witte</t>
  </si>
  <si>
    <t>Kristina Hahn</t>
  </si>
  <si>
    <t>Kai Ehrhard</t>
  </si>
  <si>
    <t>Volker Bauer</t>
  </si>
  <si>
    <t>Andre Wagner</t>
  </si>
  <si>
    <t>Daniel Hahn</t>
  </si>
  <si>
    <t>Florian Menzel</t>
  </si>
  <si>
    <t>Nils Schnapp</t>
  </si>
  <si>
    <t>Manfred Wagner</t>
  </si>
  <si>
    <t>Daniel Eckstein</t>
  </si>
  <si>
    <t>Nora Dezsi</t>
  </si>
  <si>
    <t>Lift'n'Hold 2019</t>
  </si>
  <si>
    <t>7kg</t>
  </si>
  <si>
    <t>Lift'n'Hold Recordbreaker 2019</t>
  </si>
  <si>
    <t>Marco Buhl</t>
  </si>
  <si>
    <t>Halterner Grip Topz 2013</t>
  </si>
  <si>
    <t>228kg</t>
  </si>
  <si>
    <t xml:space="preserve">Guido Bastioch </t>
  </si>
  <si>
    <t>Bernd Düll</t>
  </si>
  <si>
    <t>8"</t>
  </si>
  <si>
    <t>Finnish Hexacrush</t>
  </si>
  <si>
    <t>1"</t>
  </si>
  <si>
    <t>Stefan  Falke</t>
  </si>
  <si>
    <t xml:space="preserve">11kg </t>
  </si>
  <si>
    <t>37kg</t>
  </si>
  <si>
    <t>10kg</t>
  </si>
  <si>
    <t>Half a Penny Hold</t>
  </si>
  <si>
    <t>PINCH EVENTS</t>
  </si>
  <si>
    <t>SMALL GRIPTOPZ EVENTS</t>
  </si>
  <si>
    <t>SUPPORTING EVENTS</t>
  </si>
  <si>
    <t>LEVERING/WRIST EVENTS</t>
  </si>
  <si>
    <t xml:space="preserve">TWO HANDS PINCH LT (Adjustable apparatus) </t>
  </si>
  <si>
    <t>TWO HANDS PINCH BARBELL LT (2" x 4")</t>
  </si>
  <si>
    <t>GLOBTOP LT (ONE HAND)</t>
  </si>
  <si>
    <t>GOLD BAR PINCH LT (ONE HAND)</t>
  </si>
  <si>
    <t>HALF A PENNY LT - 'KEY' STYLE (ONE HAND)</t>
  </si>
  <si>
    <t>STUB LT (ONE HAND)</t>
  </si>
  <si>
    <t>SHALLOW HUB LT (ONE HAND)</t>
  </si>
  <si>
    <t>TWO HANDS SHALLOW HUB KEY PINCH LT</t>
  </si>
  <si>
    <t>ADJUSTABLE THICK BAR LT (ONE HAND)</t>
  </si>
  <si>
    <t>HORNETOP LT (ONE HAND)</t>
  </si>
  <si>
    <t>HANDSHAKE LT (ONE HAND)</t>
  </si>
  <si>
    <t xml:space="preserve">MEAT HOOK DEADLT </t>
  </si>
  <si>
    <t>ONE HAND LT (4" HEIGHT)</t>
  </si>
  <si>
    <t>AXLE DEADLT - DOUBLE OVERHAND THUMBLESS GRIP - 20" LT</t>
  </si>
  <si>
    <t>LEVERTOP - UNDERHAND GRIP LT (ONE HAND)</t>
  </si>
  <si>
    <t xml:space="preserve">TWO HANDS PINCH - HOLD (Adjustable apparatus) - min 5 secs 100k, 85k, 70k, 55k, 40k or 25k </t>
  </si>
  <si>
    <t>TWO HANDS PINCH BARBELL LT (2" x 4") - HOLD - min 5 secs 120k, 105k, 90k, 75k, 60k, 45k, 30k, 15k</t>
  </si>
  <si>
    <t>MOONTOP LT (ONE HAND) Generation 1 top</t>
  </si>
  <si>
    <t xml:space="preserve">MOONTOP - HOLD (ONE HAND) Generation 1 top - min 5 secs 15k, 13k, 11k, 9k, 7k, 5k or 3k  </t>
  </si>
  <si>
    <t>MOONTOP LT (ONE HAND) Generation 2 top</t>
  </si>
  <si>
    <t xml:space="preserve">MOONTOP - HOLD (ONE HAND) Generation 2 top - min 5 secs 15k, 13k, 11k, 9k, 7k, 5k or 3k  </t>
  </si>
  <si>
    <t xml:space="preserve">GLOBTOP - HOLD (ONE HAND) - min 5 secs 15k, 13k, 11k, 9k, 7k or 5k </t>
  </si>
  <si>
    <t xml:space="preserve">GOLD BAR PINCH - HOLD (ONE HAND) - min 5 secs 28.5k, 25k, 21.5k, 18k, 14.5k, 11k, 7k or 3k  </t>
  </si>
  <si>
    <t xml:space="preserve">HALF A PENNY - 'KEY' STYLE - HOLD (ONE HAND) - min 5 secs 16k, 14k, 12k, 10k, 8k, 6k or 3k  </t>
  </si>
  <si>
    <t xml:space="preserve">STUB - HOLD (ONE HAND) - min 5 secs 21k, 19k, 16k, 13k, 10k, 7k or 4k </t>
  </si>
  <si>
    <t xml:space="preserve">SHALLOW HUB - HOLD (ONE HAND) - min 5 secs 24k, 21k, 18k, 15k, 12k, 9k, 6k or 3k </t>
  </si>
  <si>
    <t xml:space="preserve">TWO HANDS SHALLOW HUB KEY PINCH - HOLD - min 5 secs 36k, 31k, 27k, 22k, 17k, 12k or 7k </t>
  </si>
  <si>
    <t xml:space="preserve">ADJUSTABLE THICK BAR - HOLD (ONE HAND) - min 5 secs 120k, 105k, 90k, 75k, 60k, 45k or 30k  </t>
  </si>
  <si>
    <t xml:space="preserve">HORNETOP - HOLD (ONE HAND) - min 5 secs 65k, 55k, 45k, 35k, 25k, 15k or 5k </t>
  </si>
  <si>
    <t xml:space="preserve">HANDSHAKE - HOLD  (ONE HAND) - min 5 secs 82.5k, 72.5k, 62.5k, 52.5k, 42.5k, 32.5k, 22.5k or 12.5k </t>
  </si>
  <si>
    <t xml:space="preserve">MEAT HOOK DEADLT - HOLD - min 5 secs 228k, 200k, 170k, 142k, 114k or 85k </t>
  </si>
  <si>
    <t xml:space="preserve">ONE HAND LT - HOLD - min 5 secs 200k, 175k, 150k, 125k, 100k or 75k </t>
  </si>
  <si>
    <t xml:space="preserve">PICKAXE LEVER TO REAR - HOLD (ONE HAND) - min 5 secs 7.4k, 6.6k, 5.8k, 5k, 4.2k, 3.4k or 2.45k  </t>
  </si>
  <si>
    <t xml:space="preserve">PICKAXE LEVER TO FRONT - HOLD (ONE HAND) - min 5 secs 4.2k, 3.8k, 3.4k, 3k, 2.6k or 2.2k  </t>
  </si>
  <si>
    <t xml:space="preserve">LEVERTOP - UNDERHAND GRIP - HOLD (ONE HAND) - min 5 secs 33k, 29k, 25k, 21k, 17k or 13k </t>
  </si>
  <si>
    <t xml:space="preserve">AXLE DEADLT AND HOLD - DOUBLE OVERHAND THUMBLESS GRIP - min 5 secs 130k, 115k, 100k, 85k, 70k, 55k, 40k or 25k   </t>
  </si>
  <si>
    <t>PICKAXE LEVER TO FRONT LT (ONE HAND)</t>
  </si>
  <si>
    <t>PICKAXE LEVER TO REAR LT (ONE HAND)</t>
  </si>
  <si>
    <t>PICKAXE SUPINE FOREARM LT (ONE HAND)</t>
  </si>
  <si>
    <t>Agnes Ohensen</t>
  </si>
  <si>
    <t>Vadim Martschiak</t>
  </si>
  <si>
    <t>Wladimir Sidarev</t>
  </si>
  <si>
    <t>Christian Boll</t>
  </si>
  <si>
    <t>Karl Weizel</t>
  </si>
  <si>
    <t>Jürgen Strobel</t>
  </si>
  <si>
    <t>Clemens Szivasz</t>
  </si>
  <si>
    <t>Andreas Brauner</t>
  </si>
  <si>
    <t>Johnsen Münster</t>
  </si>
  <si>
    <t>Nils Biermordt</t>
  </si>
  <si>
    <t>Daniel Püschel</t>
  </si>
  <si>
    <t>Keno Veith</t>
  </si>
  <si>
    <t>Mehdi Hanzaldeh</t>
  </si>
  <si>
    <t>Sven Schober</t>
  </si>
  <si>
    <t>Halfpenny Trainingtool Two Hand</t>
  </si>
  <si>
    <t>West German Champs FIBO 2019</t>
  </si>
  <si>
    <t>Christian Stahl</t>
  </si>
  <si>
    <t>Sebastian Paulig</t>
  </si>
  <si>
    <t>Uwe Müller</t>
  </si>
  <si>
    <t>Jeremy Parot</t>
  </si>
  <si>
    <t>Lukas Neumayer</t>
  </si>
  <si>
    <t>Fabian Baum</t>
  </si>
  <si>
    <t>Peter Jankaile</t>
  </si>
  <si>
    <t>Armin Friedewald</t>
  </si>
  <si>
    <t>Alexander Mikal</t>
  </si>
  <si>
    <t>Tobias Bugert</t>
  </si>
  <si>
    <t>Phillip Stahlhof</t>
  </si>
  <si>
    <t>Vitali Reibrik</t>
  </si>
  <si>
    <t>Christop Zeisig</t>
  </si>
  <si>
    <t>Daniel Beyer</t>
  </si>
  <si>
    <t>Oliver Gratzer</t>
  </si>
  <si>
    <t>Sascha Melehing</t>
  </si>
  <si>
    <t>Stefan Schwaneder</t>
  </si>
  <si>
    <t>Andy Starzer</t>
  </si>
  <si>
    <t>Frank Delventhal</t>
  </si>
  <si>
    <t>Johannes Brandt</t>
  </si>
  <si>
    <t>Fabian Frank</t>
  </si>
  <si>
    <t>Helmut Fischer</t>
  </si>
  <si>
    <t>Hayk Ghazaryan</t>
  </si>
  <si>
    <t>Felix Puls</t>
  </si>
  <si>
    <t>Sascha Kunze</t>
  </si>
  <si>
    <t>Raptor Mega Crush 2.5" Hold</t>
  </si>
  <si>
    <t>sec</t>
  </si>
  <si>
    <t>West German Champs FIBO 2056</t>
  </si>
  <si>
    <t>Tim Schmidt</t>
  </si>
  <si>
    <t>Thore Zimmer</t>
  </si>
  <si>
    <t>Michel van de Mon</t>
  </si>
  <si>
    <t>Didier Yigit</t>
  </si>
  <si>
    <t>Daniel Dopfinger</t>
  </si>
  <si>
    <t>Lucas Neumayer</t>
  </si>
  <si>
    <t>Andre Erk</t>
  </si>
  <si>
    <t>Max Krüger</t>
  </si>
  <si>
    <t>Malte Konrad</t>
  </si>
  <si>
    <t>Kevin Eze</t>
  </si>
  <si>
    <t>Francesco Cologero</t>
  </si>
  <si>
    <t>Robby Graw</t>
  </si>
  <si>
    <t>Charles Crinellot</t>
  </si>
  <si>
    <t>Michael Trost</t>
  </si>
  <si>
    <t>2x25kg ATX Timehold dh</t>
  </si>
  <si>
    <t>Sunny Bradley</t>
  </si>
  <si>
    <t>Johanna Kruse</t>
  </si>
  <si>
    <t>Charlotte Liemiur</t>
  </si>
  <si>
    <t>Caroline Reis</t>
  </si>
  <si>
    <t>Sascha Krieg</t>
  </si>
  <si>
    <t>Carl Jänisen</t>
  </si>
  <si>
    <t>Heike Baier</t>
  </si>
  <si>
    <t xml:space="preserve">ONE HAND DEADLIFT - using an Olympic Bar (with a hook grip) </t>
  </si>
  <si>
    <t>West Germans FIBO 2019 RB</t>
  </si>
  <si>
    <t>Raptor Monster Crush 3.0" Hold</t>
  </si>
  <si>
    <t xml:space="preserve">45k </t>
  </si>
  <si>
    <t>Jeffrey Podszuweit</t>
  </si>
  <si>
    <t>Clemens Keune</t>
  </si>
  <si>
    <t>Roman Reisch</t>
  </si>
  <si>
    <t>Matthias Müller</t>
  </si>
  <si>
    <t>Uwe Vernaldi</t>
  </si>
  <si>
    <t>Alexander Kirchberg</t>
  </si>
  <si>
    <t>Richard Gensch</t>
  </si>
  <si>
    <t>Jeffrey Podzuweit</t>
  </si>
  <si>
    <t>Martin Kries</t>
  </si>
  <si>
    <t>Raptor Monster Crush 3.0" Lift</t>
  </si>
  <si>
    <t>North German Grip Champs 2019</t>
  </si>
  <si>
    <t>Doreen Durschak</t>
  </si>
  <si>
    <t>Mandy Trost</t>
  </si>
  <si>
    <t xml:space="preserve">Matthias Härle </t>
  </si>
  <si>
    <t>Hardy Kniebel</t>
  </si>
  <si>
    <t>Emil Gerwin</t>
  </si>
  <si>
    <t>4kg</t>
  </si>
  <si>
    <t>18kg</t>
  </si>
  <si>
    <t>Maddox Trost</t>
  </si>
  <si>
    <t>Vanessa Durschak</t>
  </si>
  <si>
    <t xml:space="preserve">Vanessa Durschak </t>
  </si>
  <si>
    <t xml:space="preserve">Maddox Trost </t>
  </si>
  <si>
    <t>Lia Schmalz</t>
  </si>
  <si>
    <t>Robert Spindler</t>
  </si>
  <si>
    <t>22nd British Grip Champs 2014</t>
  </si>
  <si>
    <t>Wrist Developer WD2</t>
  </si>
  <si>
    <t xml:space="preserve">L8 </t>
  </si>
  <si>
    <t>Black Spring</t>
  </si>
  <si>
    <t>26th British Grip Champs 2019</t>
  </si>
  <si>
    <t>2x20k</t>
  </si>
  <si>
    <t>3x10</t>
  </si>
  <si>
    <t>Loose Plate Pinch Hold (hop/time)</t>
  </si>
  <si>
    <t xml:space="preserve">Durchschnittliche Zeit: </t>
  </si>
  <si>
    <t>Snapping one Grade 5 Bolt 166k</t>
  </si>
  <si>
    <t>Snapping one 6" nail 95k</t>
  </si>
  <si>
    <t>7th European Grip Champs 2018</t>
  </si>
  <si>
    <t>Recordbreaker #6 2019</t>
  </si>
  <si>
    <t>Death Finger Tools Rekorde:</t>
  </si>
  <si>
    <t>Devils Head LFT</t>
  </si>
  <si>
    <t>__________________</t>
  </si>
  <si>
    <t>Devils Head Hold</t>
  </si>
  <si>
    <t>David Horne</t>
  </si>
  <si>
    <t>Reuben Hughes</t>
  </si>
  <si>
    <t xml:space="preserve">Recordbreaker #6 2019 </t>
  </si>
  <si>
    <t>FANCY EVENTS</t>
  </si>
  <si>
    <t>Daniel Hagmann</t>
  </si>
  <si>
    <t>Zsolt Hornyak</t>
  </si>
  <si>
    <t>Christoph Wilfing</t>
  </si>
  <si>
    <t>Georg Stübler</t>
  </si>
  <si>
    <t>Matthias Kargl Turner</t>
  </si>
  <si>
    <t>Gregor Wallner</t>
  </si>
  <si>
    <t>Peter Reinthaler</t>
  </si>
  <si>
    <t>Alex Pürzel</t>
  </si>
  <si>
    <t>Andy Pürzel</t>
  </si>
  <si>
    <t>Nikolai Nantschev</t>
  </si>
  <si>
    <t>Frank Delvental</t>
  </si>
  <si>
    <t>Markus Topf</t>
  </si>
  <si>
    <t>Tristan Bauer</t>
  </si>
  <si>
    <t>Intelligent Grip 2019</t>
  </si>
  <si>
    <t>175kg</t>
  </si>
  <si>
    <t>150kg</t>
  </si>
  <si>
    <t>125kg</t>
  </si>
  <si>
    <t>Manuel Schmelz</t>
  </si>
  <si>
    <t>Sven Tomo</t>
  </si>
  <si>
    <t>Stefan Krippel</t>
  </si>
  <si>
    <t>Michael Schrott</t>
  </si>
  <si>
    <t>Michael Göck</t>
  </si>
  <si>
    <t>Michael Sommer</t>
  </si>
  <si>
    <t>Harald Kraft</t>
  </si>
  <si>
    <t>Robin Müller</t>
  </si>
  <si>
    <t>Simon Gladh</t>
  </si>
  <si>
    <t>Josef Still</t>
  </si>
  <si>
    <t xml:space="preserve">Catrin Silberzahn  </t>
  </si>
  <si>
    <t>Noah Eichinger</t>
  </si>
  <si>
    <t>2. Southgerman Grip Champs 2019</t>
  </si>
  <si>
    <t>47,5k</t>
  </si>
  <si>
    <t>40k</t>
  </si>
  <si>
    <t>Daniel Peetz</t>
  </si>
  <si>
    <t>32,5k</t>
  </si>
  <si>
    <t>10k</t>
  </si>
  <si>
    <t>Leo Keller</t>
  </si>
  <si>
    <t>Lars Keller</t>
  </si>
  <si>
    <t>Udo Carpentari</t>
  </si>
  <si>
    <t>Julian Mair</t>
  </si>
  <si>
    <t>Kevin Schmid</t>
  </si>
  <si>
    <t>Christian Thiede</t>
  </si>
  <si>
    <t>II Grip Champs of Tyrol 2019</t>
  </si>
  <si>
    <t>Rebecca Gründler</t>
  </si>
  <si>
    <t>Elaine Lampert</t>
  </si>
  <si>
    <t>Raptor Country Crush 2.0" Hold</t>
  </si>
  <si>
    <t>45k</t>
  </si>
  <si>
    <t>25k</t>
  </si>
  <si>
    <t>35k</t>
  </si>
  <si>
    <t>15k</t>
  </si>
  <si>
    <t>Dominic Stanger</t>
  </si>
  <si>
    <t>Hussein Hamidovik</t>
  </si>
  <si>
    <t>Raphael Paukner</t>
  </si>
  <si>
    <t>Michael Litzbarski</t>
  </si>
  <si>
    <t>80k</t>
  </si>
  <si>
    <t>100k</t>
  </si>
  <si>
    <t>60k</t>
  </si>
  <si>
    <t>Adetobungo  Williams</t>
  </si>
  <si>
    <t>333k</t>
  </si>
  <si>
    <t>285k</t>
  </si>
  <si>
    <t>240k</t>
  </si>
  <si>
    <t>190k</t>
  </si>
  <si>
    <t>Konstantin Neumann</t>
  </si>
  <si>
    <t>Beuchle Tobias</t>
  </si>
  <si>
    <t>Sven Reichow</t>
  </si>
  <si>
    <t>Steve Kühleis</t>
  </si>
  <si>
    <t>Andre Bonne</t>
  </si>
  <si>
    <t>Marco Simon</t>
  </si>
  <si>
    <t>Ptack Marek</t>
  </si>
  <si>
    <t>Marcel Mette</t>
  </si>
  <si>
    <t>Stephan Strauß</t>
  </si>
  <si>
    <t>Andy Rudolf</t>
  </si>
  <si>
    <t>Marlies Götze</t>
  </si>
  <si>
    <t>Adrian Jensen</t>
  </si>
  <si>
    <t>9kg</t>
  </si>
  <si>
    <t>II Grip of Stadtwerke Eilenburg 2019</t>
  </si>
  <si>
    <t>Charlotte Bonne</t>
  </si>
  <si>
    <t>Jokabug Hawaii</t>
  </si>
  <si>
    <t>The Payne 6" Lift</t>
  </si>
  <si>
    <t>Little Big Horn 6"</t>
  </si>
  <si>
    <t>Anaconda 4</t>
  </si>
  <si>
    <t>Stefan Graue</t>
  </si>
  <si>
    <t>Andreas Gutscher</t>
  </si>
  <si>
    <t>Dominik Lermer</t>
  </si>
  <si>
    <t>Marco Hippe</t>
  </si>
  <si>
    <t>Jenny laBaume</t>
  </si>
  <si>
    <t>3rd German Grip Champs 2019</t>
  </si>
  <si>
    <t>115kg</t>
  </si>
  <si>
    <t>85kg</t>
  </si>
  <si>
    <t>70kg</t>
  </si>
  <si>
    <t>100kg</t>
  </si>
  <si>
    <t>Daniel Rauschenbach</t>
  </si>
  <si>
    <t>hop</t>
  </si>
  <si>
    <t>250k</t>
  </si>
  <si>
    <t>210k</t>
  </si>
  <si>
    <t>170k</t>
  </si>
  <si>
    <t>Dinnie Stones Traininer</t>
  </si>
  <si>
    <t>Tatu Karhu</t>
  </si>
  <si>
    <t>Bonehill Rec Breaker 2019</t>
  </si>
  <si>
    <t>Annika Eilmann</t>
  </si>
  <si>
    <t>Hilde Holtebu</t>
  </si>
  <si>
    <t>Tomi Tuomi</t>
  </si>
  <si>
    <t>50mm Block Lift</t>
  </si>
  <si>
    <t>Tuomo Kärkkainen</t>
  </si>
  <si>
    <t>50mm Block Hold</t>
  </si>
  <si>
    <t>Timo Lauttamus</t>
  </si>
  <si>
    <t>Jerome Bloom</t>
  </si>
  <si>
    <t>Jaako Nikkila</t>
  </si>
  <si>
    <t>Jari Taipale</t>
  </si>
  <si>
    <t>Mikko Rantaleinen</t>
  </si>
  <si>
    <t>Marja Laari</t>
  </si>
  <si>
    <t>Alexander Andreev</t>
  </si>
  <si>
    <t>Jason Dingey</t>
  </si>
  <si>
    <t>Dali Zheng</t>
  </si>
  <si>
    <t>Arto Joronen</t>
  </si>
  <si>
    <t>Melissa Dingey</t>
  </si>
  <si>
    <t>Heather Shearer</t>
  </si>
  <si>
    <t>CC Monster Crush 3"</t>
  </si>
  <si>
    <t>Bonehill 2019</t>
  </si>
  <si>
    <t>Ironmind Axle</t>
  </si>
  <si>
    <t>FENCE POST LIFT (ONE HAND)</t>
  </si>
  <si>
    <t>FENCE POST - HOLD (ONE HAND) - min 5 secs [80k, 70k, 60k, 50k, 40k, 30k, 20k or 10k if needed.]</t>
  </si>
  <si>
    <t xml:space="preserve">Marja Laari  </t>
  </si>
  <si>
    <t xml:space="preserve">Heather Shearer  </t>
  </si>
  <si>
    <t xml:space="preserve">Melissa Dingey  </t>
  </si>
  <si>
    <t xml:space="preserve">Alexander Andreev  </t>
  </si>
  <si>
    <t xml:space="preserve">Jerome Bloom </t>
  </si>
  <si>
    <t xml:space="preserve">Dennis Eichinger  </t>
  </si>
  <si>
    <t xml:space="preserve">Jason Dingey </t>
  </si>
  <si>
    <t xml:space="preserve">Jari Taipale  </t>
  </si>
  <si>
    <t xml:space="preserve">Dali Zheng  </t>
  </si>
  <si>
    <t xml:space="preserve">Arto Joronen </t>
  </si>
  <si>
    <t>The Crate LT</t>
  </si>
  <si>
    <t>Andreas Kirchberg</t>
  </si>
  <si>
    <t>Francesco Müller</t>
  </si>
  <si>
    <t>Stefan Rother</t>
  </si>
  <si>
    <t>Robby Wagner</t>
  </si>
  <si>
    <t>90k</t>
  </si>
  <si>
    <t>105k</t>
  </si>
  <si>
    <t>75k</t>
  </si>
  <si>
    <t>Grand Prix of Leipzig 2019</t>
  </si>
  <si>
    <t>70k</t>
  </si>
  <si>
    <t>50k</t>
  </si>
  <si>
    <t>Jeffey Podszuweit</t>
  </si>
  <si>
    <t>Lukas Ben Mehrholz</t>
  </si>
  <si>
    <t>Andreas Hofmann</t>
  </si>
  <si>
    <t xml:space="preserve">Micha Reichelt </t>
  </si>
  <si>
    <t>Tobias Friess</t>
  </si>
  <si>
    <t>Bonehill Recordbreaker 2019</t>
  </si>
  <si>
    <t>RB Grand Prix of Leipzig 2019</t>
  </si>
  <si>
    <t>Good Square Weightlift</t>
  </si>
  <si>
    <t>16k</t>
  </si>
  <si>
    <t>___________________</t>
  </si>
  <si>
    <t>8k</t>
  </si>
  <si>
    <t>2,5k</t>
  </si>
  <si>
    <t>12k</t>
  </si>
  <si>
    <t>_______________________</t>
  </si>
  <si>
    <t>Thorsten Siegel</t>
  </si>
  <si>
    <t>Yanis Mirza</t>
  </si>
  <si>
    <t>Nico Gollnick</t>
  </si>
  <si>
    <t>Kevin Schultz</t>
  </si>
  <si>
    <t>Thomas Kettelgruber</t>
  </si>
  <si>
    <t>Romy Schreyer</t>
  </si>
  <si>
    <t>Stark fürs Leben Ostdeutsche 2019</t>
  </si>
  <si>
    <t>49mm</t>
  </si>
  <si>
    <t>48mm</t>
  </si>
  <si>
    <t>42mm</t>
  </si>
  <si>
    <t>40mm</t>
  </si>
  <si>
    <t>Kevin Dahlmann</t>
  </si>
  <si>
    <t>Steven Schmidt</t>
  </si>
  <si>
    <t>Lionel Vente</t>
  </si>
  <si>
    <t>4,2kg</t>
  </si>
  <si>
    <t>3,8kg</t>
  </si>
  <si>
    <t>3,4kg</t>
  </si>
  <si>
    <t>2,6kg</t>
  </si>
  <si>
    <t>2,2kg</t>
  </si>
  <si>
    <t>Klaus Gelli</t>
  </si>
  <si>
    <t>Mite Künzling</t>
  </si>
  <si>
    <t>Roman Jasofi</t>
  </si>
  <si>
    <t>Sergej Maier</t>
  </si>
  <si>
    <t>Tim Wenzel</t>
  </si>
  <si>
    <t>Stark fürs Leben Rekordbreaker 2019</t>
  </si>
  <si>
    <t xml:space="preserve">Sergej Maier </t>
  </si>
  <si>
    <t>Rolling Handle 50mm Hold</t>
  </si>
  <si>
    <t>Hayk Sarhsyan</t>
  </si>
  <si>
    <t>Ironmind Wristroller 2"</t>
  </si>
  <si>
    <t>100kg/1m</t>
  </si>
  <si>
    <t>Slaughterhouse 2019</t>
  </si>
  <si>
    <t>60kg/1m</t>
  </si>
  <si>
    <t>________________________</t>
  </si>
  <si>
    <t>Alexander Sass Memorial Day 2019</t>
  </si>
  <si>
    <t>Florian Faistnauer</t>
  </si>
  <si>
    <t>King Kong 2019</t>
  </si>
  <si>
    <t>King Kong Recordbreaker 2019</t>
  </si>
  <si>
    <t>120kg/1m</t>
  </si>
  <si>
    <t>Dennis  Biesenbach</t>
  </si>
  <si>
    <t>Alex Moonen</t>
  </si>
  <si>
    <t>Power &amp; Beauty 2019</t>
  </si>
  <si>
    <t>Power &amp; Beauty 2016</t>
  </si>
  <si>
    <t>Power &amp; Beauty 2017</t>
  </si>
  <si>
    <t>Durchnittliche Zeit 300kg:</t>
  </si>
  <si>
    <t>Michael Brünner</t>
  </si>
  <si>
    <t>Alexander Janke</t>
  </si>
  <si>
    <t>Stefan Waitzhofer</t>
  </si>
  <si>
    <t>Simon Herzog</t>
  </si>
  <si>
    <t>Vladimir Eichhorn</t>
  </si>
  <si>
    <t>Dominic Bilic</t>
  </si>
  <si>
    <t>Oliver Klemz</t>
  </si>
  <si>
    <t>Florian Kainz</t>
  </si>
  <si>
    <t>Simon Wiesenbart</t>
  </si>
  <si>
    <t>Vanessa Mümmler</t>
  </si>
  <si>
    <t>Lucia Bilic</t>
  </si>
  <si>
    <t>Alexa Arnold</t>
  </si>
  <si>
    <t>Amelie Schleich</t>
  </si>
  <si>
    <t>Grenzlandcup 2019</t>
  </si>
  <si>
    <t xml:space="preserve">Durchschnittliche Zeit 120kg: </t>
  </si>
  <si>
    <t>Grenzlandcup Recordbreaker 2019</t>
  </si>
  <si>
    <t>Martina Poller</t>
  </si>
  <si>
    <t>Florian Hochreiter</t>
  </si>
  <si>
    <t>GBI OK Grip</t>
  </si>
  <si>
    <t>Grenzlandup Recordbreaker 2019</t>
  </si>
  <si>
    <t>GBI OK Challenge 2019</t>
  </si>
  <si>
    <t xml:space="preserve">Don Larkin 12mm TWO HAND PINCH LT (Adjustable apparatus) </t>
  </si>
  <si>
    <t>Don Larkin 12mm TWO HAND PINCH HOLD (Adjustable apparatus) - 5sec. 65k,</t>
  </si>
  <si>
    <t>Winter Grip League #3 2019</t>
  </si>
  <si>
    <t>Pia Eichhorn</t>
  </si>
  <si>
    <t>Eki Tara</t>
  </si>
  <si>
    <t>Florian Feisstnauer</t>
  </si>
  <si>
    <t>Kalsarikänni 2020</t>
  </si>
  <si>
    <t>Blob Top</t>
  </si>
  <si>
    <t>Stockton Slapper 6" Lift</t>
  </si>
  <si>
    <t>Florian Faisstnauer</t>
  </si>
  <si>
    <t>Winter Grip League #4 2020</t>
  </si>
  <si>
    <t>Tombstone &amp; Vulkan orange Spring Top Level 2min</t>
  </si>
  <si>
    <t>Rolling Handle 76 mm</t>
  </si>
  <si>
    <t>Heller Blob #9 Lift</t>
  </si>
  <si>
    <t>Feat</t>
  </si>
  <si>
    <t>Kalsarikänni RB 2020</t>
  </si>
  <si>
    <t>Skull Hammer</t>
  </si>
  <si>
    <t>Pocketknife 20mm</t>
  </si>
  <si>
    <t>Kalsarikänni RB2020</t>
  </si>
  <si>
    <t xml:space="preserve">Don Larkin 12mm ONE HAND PINCH LT (Adjustable apparatus) </t>
  </si>
  <si>
    <t>Erik Mescheder</t>
  </si>
  <si>
    <t>Karsten Marsch</t>
  </si>
  <si>
    <t>Lucas Wohltmann</t>
  </si>
  <si>
    <t>Lydia Kopmann</t>
  </si>
  <si>
    <t>NDM Grand Prix Hamburg 2020</t>
  </si>
  <si>
    <t>RB NDM Grand Prix Hamburg 2020</t>
  </si>
  <si>
    <t>The Crate HOLD (24k,16k)</t>
  </si>
  <si>
    <t>Pia Eichorn</t>
  </si>
  <si>
    <t>Winter Grip League #5 2020</t>
  </si>
  <si>
    <t>USA Armlifitng Challenge 2020</t>
  </si>
  <si>
    <t>GBI OK Challenge 2020</t>
  </si>
  <si>
    <t>Lockdown League #1 2020</t>
  </si>
  <si>
    <t>Lockdown League #2 2020</t>
  </si>
  <si>
    <t>Florian Feistnauer</t>
  </si>
  <si>
    <t>Marius Teichmann</t>
  </si>
  <si>
    <t>Armlifitng USA Hub Challenge 2020</t>
  </si>
  <si>
    <t>USA Armlifitng BB Challenge 2020</t>
  </si>
  <si>
    <t>Loading Pin Key Pinch Lift 10"</t>
  </si>
  <si>
    <t>Aekido Challenge 2020</t>
  </si>
  <si>
    <t>Harri Tolonen</t>
  </si>
  <si>
    <t>Jenn Donatelli Tibbenham</t>
  </si>
  <si>
    <t>Jokabug Challenge 2020</t>
  </si>
  <si>
    <t>Jokabug Challenge 2019</t>
  </si>
  <si>
    <t>Lockdown League #3 2020</t>
  </si>
  <si>
    <t>The Glorios Seven - Snapp 7 Rebars 10mm x 15" in a row</t>
  </si>
  <si>
    <t>The Dirty Dozen</t>
  </si>
  <si>
    <t xml:space="preserve">David Horne </t>
  </si>
  <si>
    <t>Goliath Bend Feat</t>
  </si>
  <si>
    <t>140kg Zercher Squat bending a 6" nail at the bottom</t>
  </si>
  <si>
    <t>180kg Zercher Hold bending a Bolt 5</t>
  </si>
  <si>
    <t>24k</t>
  </si>
  <si>
    <t>Donald Dinnie Day 2020</t>
  </si>
  <si>
    <t>Pluto 6"</t>
  </si>
  <si>
    <t>Summer Grip Meeting 2020</t>
  </si>
  <si>
    <t>Austrian Summer Games 2020</t>
  </si>
  <si>
    <t>Steve Millard</t>
  </si>
  <si>
    <t>Thomas Larsen</t>
  </si>
  <si>
    <t>Tuomo Kärkkäinen</t>
  </si>
  <si>
    <t>Joni Koponen</t>
  </si>
  <si>
    <t>Jouni Mähönen</t>
  </si>
  <si>
    <t>Simon P. Stewart</t>
  </si>
  <si>
    <t>Tiia Niskanen</t>
  </si>
  <si>
    <t>Sini Ylärakkola</t>
  </si>
  <si>
    <t>Iida Mulari</t>
  </si>
  <si>
    <t>Anita Sääskö</t>
  </si>
  <si>
    <t>DRAIN PIPE LT</t>
  </si>
  <si>
    <t>Snapping a 6" nail while Swimming</t>
  </si>
  <si>
    <t>Osterteich 2020</t>
  </si>
  <si>
    <t>4stk</t>
  </si>
  <si>
    <t>August 2020</t>
  </si>
  <si>
    <t>Durchschnittliche Zeit</t>
  </si>
  <si>
    <t>Elizabeth Horne</t>
  </si>
  <si>
    <t>Snapping a 6" nail while Diving</t>
  </si>
  <si>
    <t>98k</t>
  </si>
  <si>
    <t>Reubens Challenge</t>
  </si>
  <si>
    <t>2 Finger Loading Pin Lift 4"</t>
  </si>
  <si>
    <t>GBI Vbar Challenge 2020</t>
  </si>
  <si>
    <t xml:space="preserve">Dennis Eichinger </t>
  </si>
  <si>
    <t xml:space="preserve">Steffen Knaak </t>
  </si>
  <si>
    <t>Jördis Grzonka</t>
  </si>
  <si>
    <t>Martin Hartmann</t>
  </si>
  <si>
    <t>Burak Kacar</t>
  </si>
  <si>
    <t>Lars Görk-Nöldner</t>
  </si>
  <si>
    <t>Hanjo Böhme</t>
  </si>
  <si>
    <t>III Ostdeutsche 2020</t>
  </si>
  <si>
    <t>Heinz Sikorski</t>
  </si>
  <si>
    <t>Max Woidtke</t>
  </si>
  <si>
    <t>Alexandro Hanne</t>
  </si>
  <si>
    <t>Grab Ball</t>
  </si>
  <si>
    <t>30k</t>
  </si>
  <si>
    <t>laying</t>
  </si>
  <si>
    <t>standing</t>
  </si>
  <si>
    <t>September 2020</t>
  </si>
  <si>
    <t>60D</t>
  </si>
  <si>
    <t xml:space="preserve">Snapping one 6" Danish nail </t>
  </si>
  <si>
    <t>III Ostdeutsche 2020 Rekordbreaker</t>
  </si>
  <si>
    <t>III Ostdeutsche 2020 Rec Breaker</t>
  </si>
  <si>
    <t>III Ostdeutsche 2020 Recbreaker</t>
  </si>
  <si>
    <t>III Ostdeutsche Rec Breaker 2020</t>
  </si>
  <si>
    <t>Simon P Stewart</t>
  </si>
  <si>
    <t>Max Kazin</t>
  </si>
  <si>
    <t>Harri Tolonnen</t>
  </si>
  <si>
    <t>Simon P. Steward</t>
  </si>
  <si>
    <t>Jaakko Nikkilä</t>
  </si>
  <si>
    <t>Tihomir Traykov</t>
  </si>
  <si>
    <t>Manuel Pieroni</t>
  </si>
  <si>
    <t>Thomas Larson</t>
  </si>
  <si>
    <t>Belal Abou Alaynain</t>
  </si>
  <si>
    <t>Panagiotis Kalamidas</t>
  </si>
  <si>
    <t>Pekka Salla</t>
  </si>
  <si>
    <t>Jesse Thomasfolk</t>
  </si>
  <si>
    <t>Stanley Sallee</t>
  </si>
  <si>
    <t>Matt Baker</t>
  </si>
  <si>
    <t>Michael Wilfong</t>
  </si>
  <si>
    <t>Mark Haydock</t>
  </si>
  <si>
    <t>John Pachico</t>
  </si>
  <si>
    <t>Chris Martinez</t>
  </si>
  <si>
    <t>Dan Butterworth</t>
  </si>
  <si>
    <t>Huub Lauwaars</t>
  </si>
  <si>
    <t>Joe Vierra</t>
  </si>
  <si>
    <t>Lawrence Gray</t>
  </si>
  <si>
    <t>Mike Saffel</t>
  </si>
  <si>
    <t>Glenn Hunter</t>
  </si>
  <si>
    <t>John Oka</t>
  </si>
  <si>
    <t>Francesco Presicci</t>
  </si>
  <si>
    <t>Brandon Kyse</t>
  </si>
  <si>
    <t>Elisabeth Horne</t>
  </si>
  <si>
    <t>Katie Jellerson</t>
  </si>
  <si>
    <t>Jaclyn Curry</t>
  </si>
  <si>
    <t>Mrs. Jokabug</t>
  </si>
  <si>
    <t>Rebecca Martinez</t>
  </si>
  <si>
    <t>Lucy Horne</t>
  </si>
  <si>
    <t>Martin Keegan</t>
  </si>
  <si>
    <t>Sally Horne</t>
  </si>
  <si>
    <t>Emma Dingey</t>
  </si>
  <si>
    <t>Maxim Kazin</t>
  </si>
  <si>
    <t>Tomi Ruoho</t>
  </si>
  <si>
    <t>Thomas Head</t>
  </si>
  <si>
    <t>Dennis Eichiger</t>
  </si>
  <si>
    <t>Steve Slater</t>
  </si>
  <si>
    <t>Tommi Hietamies</t>
  </si>
  <si>
    <t>Steffen Knaak</t>
  </si>
  <si>
    <t>Erich Knaak</t>
  </si>
  <si>
    <t>Lucy Güldner</t>
  </si>
  <si>
    <t>Patsy's Challenge 2020</t>
  </si>
  <si>
    <t>Inch Pinch Challenge</t>
  </si>
  <si>
    <t>Chase Mansano</t>
  </si>
  <si>
    <t>Chris Oka</t>
  </si>
  <si>
    <t>Justin Alan</t>
  </si>
  <si>
    <t>Mervi Pekki</t>
  </si>
  <si>
    <t>7"</t>
  </si>
  <si>
    <t>Jokabug-Patsy Challenge 2020</t>
  </si>
  <si>
    <t>The Crate Race</t>
  </si>
  <si>
    <t>Harry Tolonen</t>
  </si>
  <si>
    <t>The Crate Race 2020</t>
  </si>
  <si>
    <t>Marko Honkasalo</t>
  </si>
  <si>
    <t>Istvan Nemez</t>
  </si>
  <si>
    <t>Ekrem Tara</t>
  </si>
  <si>
    <t>Matthias Lechleitner</t>
  </si>
  <si>
    <t>Burkard Seufert</t>
  </si>
  <si>
    <t>Valentin Krieg</t>
  </si>
  <si>
    <t>Andy Oberlechner</t>
  </si>
  <si>
    <t>Katharina Lechleitner</t>
  </si>
  <si>
    <t>King Kong 2020</t>
  </si>
  <si>
    <t>2.25" Crusher</t>
  </si>
  <si>
    <t>Katharina Lechleithner</t>
  </si>
  <si>
    <t>Andreas Oberlechner</t>
  </si>
  <si>
    <t>Lukas Steinert</t>
  </si>
  <si>
    <t>King Kong 2020 Recordbreaker</t>
  </si>
  <si>
    <t>Francesca Palmiotto</t>
  </si>
  <si>
    <t>King Kong Recordbreaker 2020</t>
  </si>
  <si>
    <t>Matthias Lechleithner</t>
  </si>
  <si>
    <t>Kong Kong Recordbreaker 2020</t>
  </si>
  <si>
    <t>Drainpipe Hold</t>
  </si>
  <si>
    <t xml:space="preserve">Francesca Palmiotto </t>
  </si>
  <si>
    <t>85k</t>
  </si>
  <si>
    <t>55k</t>
  </si>
  <si>
    <t>King Kong Record Breaker 2020</t>
  </si>
  <si>
    <t>Heller Blob #10 Face Lift</t>
  </si>
  <si>
    <t>Crabhold</t>
  </si>
  <si>
    <t>Chainlift</t>
  </si>
  <si>
    <t>danish</t>
  </si>
  <si>
    <t>35:53</t>
  </si>
  <si>
    <t>121k</t>
  </si>
  <si>
    <t>Pocketknife 20mm Hold</t>
  </si>
  <si>
    <t>19k</t>
  </si>
  <si>
    <t>14k</t>
  </si>
  <si>
    <t>Thumbbreaker</t>
  </si>
  <si>
    <t>Russian Handle 2.25" for 6"</t>
  </si>
  <si>
    <t>Snapp twelve  6" nails in a row</t>
  </si>
  <si>
    <t>Snapping a 6" nail while balancing a 10kg Plate on the Head</t>
  </si>
  <si>
    <t>Tanner Merkle</t>
  </si>
  <si>
    <t>USA</t>
  </si>
  <si>
    <t>Patsy's Grabball Challenge 2020</t>
  </si>
  <si>
    <t>GER</t>
  </si>
  <si>
    <t>Brad Provick</t>
  </si>
  <si>
    <t>CAN</t>
  </si>
  <si>
    <t>Joe Hodgson</t>
  </si>
  <si>
    <t>AUS</t>
  </si>
  <si>
    <t>NOR</t>
  </si>
  <si>
    <t>Lucas Raymond</t>
  </si>
  <si>
    <t>Tony Coward</t>
  </si>
  <si>
    <t>GBR</t>
  </si>
  <si>
    <t>AUT</t>
  </si>
  <si>
    <t>Mike Saffell</t>
  </si>
  <si>
    <t>Clint Ziegler</t>
  </si>
  <si>
    <t>GDR</t>
  </si>
  <si>
    <t>RUS</t>
  </si>
  <si>
    <t>Hawaii</t>
  </si>
  <si>
    <t>Hopp (2)</t>
  </si>
  <si>
    <t>Sara Saffell</t>
  </si>
  <si>
    <t>Elaine Wilson</t>
  </si>
  <si>
    <t>Grab Ball Hold</t>
  </si>
  <si>
    <t xml:space="preserve">Max Kazim </t>
  </si>
  <si>
    <t xml:space="preserve">RUS </t>
  </si>
  <si>
    <t xml:space="preserve">G Gresham </t>
  </si>
  <si>
    <t xml:space="preserve">GER </t>
  </si>
  <si>
    <r>
      <t>Ironmind Hub Double Key Pinch</t>
    </r>
    <r>
      <rPr>
        <sz val="12"/>
        <color rgb="FF000000"/>
        <rFont val="Verdana"/>
        <family val="2"/>
      </rPr>
      <t> - Full Lockout</t>
    </r>
  </si>
  <si>
    <t xml:space="preserve">Dan Flemming </t>
  </si>
  <si>
    <t>AT</t>
  </si>
  <si>
    <t>Vitalyi Bobryav</t>
  </si>
  <si>
    <t>John Jokabug</t>
  </si>
  <si>
    <t>Jess Brar</t>
  </si>
  <si>
    <t>Jeka Jeffries</t>
  </si>
  <si>
    <t>FIN</t>
  </si>
  <si>
    <t>GB</t>
  </si>
  <si>
    <t>Marjia Laari</t>
  </si>
  <si>
    <t>Laura Brackall</t>
  </si>
  <si>
    <t>Marianne Hunter</t>
  </si>
  <si>
    <t>Jokabug Challenge Spring 2019</t>
  </si>
  <si>
    <t xml:space="preserve">Jenn Donatelli-Tibbenham </t>
  </si>
  <si>
    <t xml:space="preserve">GB </t>
  </si>
  <si>
    <t xml:space="preserve">Mervi Pekki </t>
  </si>
  <si>
    <t xml:space="preserve">FIN </t>
  </si>
  <si>
    <t xml:space="preserve">AUT </t>
  </si>
  <si>
    <t>Grip Stadtwerke Eilenburg 2018</t>
  </si>
  <si>
    <t xml:space="preserve">Claudia Hensel </t>
  </si>
  <si>
    <t xml:space="preserve">GDR </t>
  </si>
  <si>
    <t xml:space="preserve">Ninnu Patrikainen </t>
  </si>
  <si>
    <t>Powerexpo 2018</t>
  </si>
  <si>
    <t xml:space="preserve">May Britt Tynes </t>
  </si>
  <si>
    <t xml:space="preserve">NOR </t>
  </si>
  <si>
    <t xml:space="preserve">Piritta Hannukari </t>
  </si>
  <si>
    <t xml:space="preserve">Hjördis Dietrich </t>
  </si>
  <si>
    <t xml:space="preserve">Maria Rantalainen </t>
  </si>
  <si>
    <t xml:space="preserve">Tomi Tuomi </t>
  </si>
  <si>
    <t xml:space="preserve">FIN  </t>
  </si>
  <si>
    <t xml:space="preserve">Harri Tolonen </t>
  </si>
  <si>
    <t xml:space="preserve">Pekka Salla </t>
  </si>
  <si>
    <t xml:space="preserve">Petri Rantalainen </t>
  </si>
  <si>
    <t xml:space="preserve">Tobias Zinserling </t>
  </si>
  <si>
    <t xml:space="preserve">Juhamatti Paajanen </t>
  </si>
  <si>
    <t xml:space="preserve">217.5 </t>
  </si>
  <si>
    <t xml:space="preserve">1. </t>
  </si>
  <si>
    <t xml:space="preserve">2. </t>
  </si>
  <si>
    <t xml:space="preserve">Jesse Pynnönen </t>
  </si>
  <si>
    <t xml:space="preserve">3. </t>
  </si>
  <si>
    <t xml:space="preserve">Thomas Larsen </t>
  </si>
  <si>
    <t xml:space="preserve">4. </t>
  </si>
  <si>
    <t xml:space="preserve">5. </t>
  </si>
  <si>
    <t xml:space="preserve">6. </t>
  </si>
  <si>
    <t xml:space="preserve">Jarno Hyväri </t>
  </si>
  <si>
    <t xml:space="preserve">8. </t>
  </si>
  <si>
    <t xml:space="preserve">9. </t>
  </si>
  <si>
    <t xml:space="preserve">10. </t>
  </si>
  <si>
    <t xml:space="preserve">Riccardo Magni </t>
  </si>
  <si>
    <t xml:space="preserve">12. </t>
  </si>
  <si>
    <t xml:space="preserve">Jouni Mähönen </t>
  </si>
  <si>
    <t xml:space="preserve"> Bonehill 2018</t>
  </si>
  <si>
    <t xml:space="preserve">Jaakko Nikkilä </t>
  </si>
  <si>
    <t xml:space="preserve">14. </t>
  </si>
  <si>
    <t xml:space="preserve">Fenne Muhonen </t>
  </si>
  <si>
    <t xml:space="preserve">15. </t>
  </si>
  <si>
    <t xml:space="preserve">Niko Junnilainen </t>
  </si>
  <si>
    <t xml:space="preserve">Henri Hermola </t>
  </si>
  <si>
    <t xml:space="preserve">Henri Granbacka </t>
  </si>
  <si>
    <t xml:space="preserve">19. </t>
  </si>
  <si>
    <t xml:space="preserve">Tuomas Maunola </t>
  </si>
  <si>
    <t xml:space="preserve">Petri Partanen </t>
  </si>
  <si>
    <t xml:space="preserve">20. </t>
  </si>
  <si>
    <t xml:space="preserve">Tuomo Kärkkäinen </t>
  </si>
  <si>
    <t xml:space="preserve">21. </t>
  </si>
  <si>
    <t xml:space="preserve">Mikko Rantalainen </t>
  </si>
  <si>
    <t xml:space="preserve">22. </t>
  </si>
  <si>
    <t xml:space="preserve">Kalle Ovaskainen </t>
  </si>
  <si>
    <t xml:space="preserve">23. </t>
  </si>
  <si>
    <t xml:space="preserve">Tomi Ruoho </t>
  </si>
  <si>
    <t xml:space="preserve">24. </t>
  </si>
  <si>
    <t>Espen Z Harnes</t>
  </si>
  <si>
    <t xml:space="preserve"> NOR </t>
  </si>
  <si>
    <t xml:space="preserve">Anssi Laukkanen </t>
  </si>
  <si>
    <t xml:space="preserve">26. </t>
  </si>
  <si>
    <t xml:space="preserve">27. </t>
  </si>
  <si>
    <t xml:space="preserve">Jari Taipale </t>
  </si>
  <si>
    <t xml:space="preserve">28. </t>
  </si>
  <si>
    <t xml:space="preserve">Tomas Valverde </t>
  </si>
  <si>
    <t>Michael Thomas</t>
  </si>
  <si>
    <t>Oregons Strongest Hands 2019</t>
  </si>
  <si>
    <t>Tomi Ruohu</t>
  </si>
  <si>
    <t>Riku Karu</t>
  </si>
  <si>
    <t>Estonia</t>
  </si>
  <si>
    <t>Adam T. Glass</t>
  </si>
  <si>
    <t>Niko Junnilainen</t>
  </si>
  <si>
    <t>Petri Rantalainen</t>
  </si>
  <si>
    <t>Wales</t>
  </si>
  <si>
    <t>25th British Grip Championships 2018</t>
  </si>
  <si>
    <t>Fenne Muhonen</t>
  </si>
  <si>
    <t>Timo Lautiamus</t>
  </si>
  <si>
    <t>Jaako Nikkilä</t>
  </si>
  <si>
    <t>Juhamatti Paajanen</t>
  </si>
  <si>
    <t>Benjamin Kanerva</t>
  </si>
  <si>
    <t>Norway</t>
  </si>
  <si>
    <t>Tommy Lymath</t>
  </si>
  <si>
    <t>Anders Dahlquist</t>
  </si>
  <si>
    <t>Sweden</t>
  </si>
  <si>
    <t>Hans Eklund</t>
  </si>
  <si>
    <t>Ari Kanerva</t>
  </si>
  <si>
    <t>Tomas Valverde</t>
  </si>
  <si>
    <t>Petri Partanen</t>
  </si>
  <si>
    <t>Kalle Lane</t>
  </si>
  <si>
    <t>Russia</t>
  </si>
  <si>
    <t>Kalle Ovaskainen</t>
  </si>
  <si>
    <t>Laura Breakell</t>
  </si>
  <si>
    <t>Ashley Glass</t>
  </si>
  <si>
    <t>Mari Pitkälahti</t>
  </si>
  <si>
    <t>Ukraine</t>
  </si>
  <si>
    <t>Jodie Grotzke Nelson</t>
  </si>
  <si>
    <t>Andrew Thomas</t>
  </si>
  <si>
    <t>Maria Rantalainen</t>
  </si>
  <si>
    <t>Mike T Nelson</t>
  </si>
  <si>
    <t xml:space="preserve">Reuben Hughes   </t>
  </si>
  <si>
    <t xml:space="preserve">Paul Savage  </t>
  </si>
  <si>
    <t xml:space="preserve">Greg Lewis </t>
  </si>
  <si>
    <t xml:space="preserve">Becca Roberts </t>
  </si>
  <si>
    <t xml:space="preserve">Jason Horne </t>
  </si>
  <si>
    <t xml:space="preserve">Mike Betty   </t>
  </si>
  <si>
    <t xml:space="preserve">Andrew Smith    </t>
  </si>
  <si>
    <t xml:space="preserve">Evgeniy Sudyr  </t>
  </si>
  <si>
    <t xml:space="preserve">Espen Z Harnes </t>
  </si>
  <si>
    <t xml:space="preserve">Lucy Horne   </t>
  </si>
  <si>
    <t xml:space="preserve">Michelle Ryder   </t>
  </si>
  <si>
    <t xml:space="preserve">Sally Horne   </t>
  </si>
  <si>
    <t xml:space="preserve">Alwyn Hughes  </t>
  </si>
  <si>
    <t xml:space="preserve">Ilona Sudyr    </t>
  </si>
  <si>
    <t xml:space="preserve"> FIN</t>
  </si>
  <si>
    <t>Usain Bolt - OFF! Sprint #1 2020</t>
  </si>
  <si>
    <t>Dons Motivation zehn 7x210</t>
  </si>
  <si>
    <t>Jarno Hyväri</t>
  </si>
  <si>
    <t>DNK</t>
  </si>
  <si>
    <t>SWE</t>
  </si>
  <si>
    <t>Philip Dahlquist</t>
  </si>
  <si>
    <t>Toni Lopatic</t>
  </si>
  <si>
    <t>Eirik Pedersen</t>
  </si>
  <si>
    <t>Yngve Wehus</t>
  </si>
  <si>
    <t>Tobias Herwig</t>
  </si>
  <si>
    <t>Ryan Lantz</t>
  </si>
  <si>
    <t>Nico Oliveto</t>
  </si>
  <si>
    <t>ITA</t>
  </si>
  <si>
    <t>Handshake Challenge 2020</t>
  </si>
  <si>
    <t>Katharina Maier</t>
  </si>
  <si>
    <t>Oakinger Xmas Grip Challenge 2020</t>
  </si>
  <si>
    <t>Snapping a 88k Nail</t>
  </si>
  <si>
    <t>Mina Ahl</t>
  </si>
  <si>
    <t>Jördis Grondzka</t>
  </si>
  <si>
    <t>Falk Pommer</t>
  </si>
  <si>
    <t>Lars Görg - Nöldner</t>
  </si>
  <si>
    <t>Lars Seifert</t>
  </si>
  <si>
    <t>Masters of the Universe 2020</t>
  </si>
  <si>
    <t>Masters of the Universe 2021</t>
  </si>
  <si>
    <t>Masters of the Universe 2022</t>
  </si>
  <si>
    <t>Masters of the Universe 2023</t>
  </si>
  <si>
    <t>Masters of the Universe 2024</t>
  </si>
  <si>
    <t>Masters of the Universe 2025</t>
  </si>
  <si>
    <t>Masters of the Universe 2026</t>
  </si>
  <si>
    <t>Juliane Bosse</t>
  </si>
  <si>
    <t>Winter Grip League #6 2020</t>
  </si>
  <si>
    <t xml:space="preserve">Martin Hartmann  </t>
  </si>
  <si>
    <t>19kg</t>
  </si>
  <si>
    <t>Ironmind Hub Hold</t>
  </si>
  <si>
    <t>45lbs</t>
  </si>
  <si>
    <t>Sefan Falke</t>
  </si>
  <si>
    <t>30lbs</t>
  </si>
  <si>
    <t>Ironmind Challenge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</si>
</sst>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rgb="FFFF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2" fontId="0" fillId="0" borderId="0" xfId="0" applyNumberFormat="1" applyFont="1"/>
    <xf numFmtId="0" fontId="6" fillId="0" borderId="0" xfId="0" applyFont="1"/>
    <xf numFmtId="2" fontId="6" fillId="0" borderId="0" xfId="0" applyNumberFormat="1" applyFont="1"/>
    <xf numFmtId="14" fontId="0" fillId="0" borderId="0" xfId="0" applyNumberFormat="1" applyAlignment="1">
      <alignment horizontal="center"/>
    </xf>
    <xf numFmtId="49" fontId="0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center"/>
    </xf>
    <xf numFmtId="49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right"/>
    </xf>
    <xf numFmtId="20" fontId="0" fillId="0" borderId="0" xfId="0" applyNumberFormat="1"/>
    <xf numFmtId="49" fontId="0" fillId="0" borderId="0" xfId="0" applyNumberFormat="1"/>
    <xf numFmtId="17" fontId="0" fillId="0" borderId="0" xfId="0" applyNumberFormat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20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0" fontId="1" fillId="0" borderId="0" xfId="0" applyFont="1"/>
    <xf numFmtId="49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6"/>
  <sheetViews>
    <sheetView topLeftCell="A96" zoomScaleNormal="100" workbookViewId="0">
      <selection activeCell="A104" sqref="A104:F141"/>
    </sheetView>
  </sheetViews>
  <sheetFormatPr baseColWidth="10" defaultRowHeight="15" x14ac:dyDescent="0.25"/>
  <cols>
    <col min="1" max="1" width="4.140625" style="21" customWidth="1"/>
    <col min="2" max="2" width="28.140625" style="21" customWidth="1"/>
    <col min="3" max="3" width="11.5703125" style="45" customWidth="1"/>
    <col min="4" max="4" width="32.28515625" customWidth="1"/>
    <col min="5" max="5" width="9" customWidth="1"/>
    <col min="7" max="7" width="12.7109375" style="20" customWidth="1"/>
    <col min="8" max="8" width="11.42578125" style="20"/>
    <col min="9" max="9" width="20.85546875" style="21" customWidth="1"/>
  </cols>
  <sheetData>
    <row r="1" spans="1:9" ht="15.75" x14ac:dyDescent="0.25">
      <c r="B1" s="38"/>
      <c r="C1" s="46"/>
    </row>
    <row r="2" spans="1:9" ht="12.75" customHeight="1" x14ac:dyDescent="0.25">
      <c r="B2" s="6" t="s">
        <v>642</v>
      </c>
      <c r="C2" s="47"/>
    </row>
    <row r="3" spans="1:9" ht="12.75" customHeight="1" x14ac:dyDescent="0.25">
      <c r="B3" s="38"/>
      <c r="C3" s="48"/>
    </row>
    <row r="4" spans="1:9" ht="12.75" customHeight="1" x14ac:dyDescent="0.25">
      <c r="B4" s="39" t="s">
        <v>646</v>
      </c>
      <c r="C4" s="48"/>
    </row>
    <row r="5" spans="1:9" x14ac:dyDescent="0.25">
      <c r="A5" s="21" t="s">
        <v>39</v>
      </c>
      <c r="C5" s="45" t="s">
        <v>550</v>
      </c>
      <c r="E5" s="2"/>
      <c r="G5"/>
      <c r="H5"/>
    </row>
    <row r="6" spans="1:9" x14ac:dyDescent="0.25">
      <c r="A6" s="21" t="s">
        <v>31</v>
      </c>
      <c r="D6" s="4" t="s">
        <v>152</v>
      </c>
      <c r="E6" s="2">
        <f>SUM(C7:C38)/32</f>
        <v>68.126874999999998</v>
      </c>
      <c r="F6" t="s">
        <v>153</v>
      </c>
      <c r="G6"/>
      <c r="H6"/>
    </row>
    <row r="7" spans="1:9" x14ac:dyDescent="0.25">
      <c r="A7" s="21">
        <v>1</v>
      </c>
      <c r="B7" s="26" t="s">
        <v>4</v>
      </c>
      <c r="C7" s="31">
        <v>95</v>
      </c>
      <c r="D7" t="s">
        <v>962</v>
      </c>
      <c r="E7" s="2" t="s">
        <v>963</v>
      </c>
      <c r="G7"/>
      <c r="H7"/>
    </row>
    <row r="8" spans="1:9" x14ac:dyDescent="0.25">
      <c r="A8" s="21">
        <v>2</v>
      </c>
      <c r="B8" s="21" t="s">
        <v>1</v>
      </c>
      <c r="C8" s="45">
        <v>93.1</v>
      </c>
      <c r="D8" t="s">
        <v>530</v>
      </c>
      <c r="E8" s="2" t="s">
        <v>964</v>
      </c>
      <c r="G8"/>
      <c r="H8"/>
      <c r="I8" s="31"/>
    </row>
    <row r="9" spans="1:9" s="19" customFormat="1" x14ac:dyDescent="0.25">
      <c r="A9" s="21">
        <v>3</v>
      </c>
      <c r="B9" s="21" t="s">
        <v>778</v>
      </c>
      <c r="C9" s="45">
        <v>91.4</v>
      </c>
      <c r="D9" s="19" t="s">
        <v>779</v>
      </c>
      <c r="E9" s="2" t="s">
        <v>964</v>
      </c>
      <c r="I9" s="31"/>
    </row>
    <row r="10" spans="1:9" s="19" customFormat="1" x14ac:dyDescent="0.25">
      <c r="A10" s="21">
        <v>4</v>
      </c>
      <c r="B10" s="26" t="s">
        <v>207</v>
      </c>
      <c r="C10" s="31">
        <v>90.36</v>
      </c>
      <c r="D10" s="19" t="s">
        <v>962</v>
      </c>
      <c r="E10" s="2" t="s">
        <v>965</v>
      </c>
      <c r="I10" s="31"/>
    </row>
    <row r="11" spans="1:9" x14ac:dyDescent="0.25">
      <c r="A11" s="21">
        <v>5</v>
      </c>
      <c r="B11" s="21" t="s">
        <v>33</v>
      </c>
      <c r="C11" s="45">
        <v>90.1</v>
      </c>
      <c r="D11" t="s">
        <v>530</v>
      </c>
      <c r="E11" s="2" t="s">
        <v>964</v>
      </c>
      <c r="G11"/>
      <c r="H11"/>
    </row>
    <row r="12" spans="1:9" x14ac:dyDescent="0.25">
      <c r="A12" s="21">
        <v>6</v>
      </c>
      <c r="B12" s="21" t="s">
        <v>163</v>
      </c>
      <c r="C12" s="45">
        <v>85.1</v>
      </c>
      <c r="D12" t="s">
        <v>530</v>
      </c>
      <c r="E12" s="2" t="s">
        <v>964</v>
      </c>
      <c r="G12"/>
      <c r="H12"/>
    </row>
    <row r="13" spans="1:9" s="19" customFormat="1" x14ac:dyDescent="0.25">
      <c r="A13" s="21">
        <v>7</v>
      </c>
      <c r="B13" s="26" t="s">
        <v>343</v>
      </c>
      <c r="C13" s="31">
        <v>76.05</v>
      </c>
      <c r="D13" s="19" t="s">
        <v>962</v>
      </c>
      <c r="E13" s="2" t="s">
        <v>963</v>
      </c>
      <c r="I13" s="31"/>
    </row>
    <row r="14" spans="1:9" s="19" customFormat="1" x14ac:dyDescent="0.25">
      <c r="A14" s="21">
        <v>7</v>
      </c>
      <c r="B14" s="26" t="s">
        <v>956</v>
      </c>
      <c r="C14" s="31">
        <v>76.05</v>
      </c>
      <c r="D14" s="19" t="s">
        <v>962</v>
      </c>
      <c r="E14" s="2" t="s">
        <v>963</v>
      </c>
      <c r="I14" s="31"/>
    </row>
    <row r="15" spans="1:9" s="19" customFormat="1" x14ac:dyDescent="0.25">
      <c r="A15" s="21">
        <v>9</v>
      </c>
      <c r="B15" s="26" t="s">
        <v>330</v>
      </c>
      <c r="C15" s="31">
        <v>75.2</v>
      </c>
      <c r="D15" s="19" t="s">
        <v>962</v>
      </c>
      <c r="E15" s="2" t="s">
        <v>963</v>
      </c>
      <c r="I15" s="31"/>
    </row>
    <row r="16" spans="1:9" s="19" customFormat="1" x14ac:dyDescent="0.25">
      <c r="A16" s="21">
        <v>9</v>
      </c>
      <c r="B16" s="26" t="s">
        <v>287</v>
      </c>
      <c r="C16" s="31">
        <v>75.2</v>
      </c>
      <c r="D16" s="19" t="s">
        <v>962</v>
      </c>
      <c r="E16" s="2" t="s">
        <v>963</v>
      </c>
      <c r="I16" s="31"/>
    </row>
    <row r="17" spans="1:9" s="19" customFormat="1" x14ac:dyDescent="0.25">
      <c r="A17" s="21">
        <v>9</v>
      </c>
      <c r="B17" s="26" t="s">
        <v>763</v>
      </c>
      <c r="C17" s="31">
        <v>75.2</v>
      </c>
      <c r="D17" s="19" t="s">
        <v>962</v>
      </c>
      <c r="E17" s="2" t="s">
        <v>963</v>
      </c>
      <c r="I17" s="31"/>
    </row>
    <row r="18" spans="1:9" s="19" customFormat="1" x14ac:dyDescent="0.25">
      <c r="A18" s="21">
        <v>12</v>
      </c>
      <c r="B18" s="26" t="s">
        <v>957</v>
      </c>
      <c r="C18" s="31">
        <v>73.099999999999994</v>
      </c>
      <c r="D18" s="19" t="s">
        <v>962</v>
      </c>
      <c r="E18" s="2" t="s">
        <v>965</v>
      </c>
      <c r="I18" s="31"/>
    </row>
    <row r="19" spans="1:9" s="19" customFormat="1" x14ac:dyDescent="0.25">
      <c r="A19" s="21">
        <v>13</v>
      </c>
      <c r="B19" s="26" t="s">
        <v>958</v>
      </c>
      <c r="C19" s="31">
        <v>72.2</v>
      </c>
      <c r="D19" s="19" t="s">
        <v>962</v>
      </c>
      <c r="E19" s="2" t="s">
        <v>963</v>
      </c>
      <c r="I19" s="31"/>
    </row>
    <row r="20" spans="1:9" s="19" customFormat="1" x14ac:dyDescent="0.25">
      <c r="A20" s="21">
        <v>14</v>
      </c>
      <c r="B20" s="26" t="s">
        <v>755</v>
      </c>
      <c r="C20" s="31">
        <v>70.25</v>
      </c>
      <c r="D20" s="19" t="s">
        <v>962</v>
      </c>
      <c r="E20" s="2" t="s">
        <v>963</v>
      </c>
      <c r="I20" s="31"/>
    </row>
    <row r="21" spans="1:9" s="19" customFormat="1" x14ac:dyDescent="0.25">
      <c r="A21" s="21">
        <v>14</v>
      </c>
      <c r="B21" s="26" t="s">
        <v>959</v>
      </c>
      <c r="C21" s="31">
        <v>70.25</v>
      </c>
      <c r="D21" s="19" t="s">
        <v>962</v>
      </c>
      <c r="E21" s="2" t="s">
        <v>963</v>
      </c>
      <c r="I21" s="31"/>
    </row>
    <row r="22" spans="1:9" x14ac:dyDescent="0.25">
      <c r="A22" s="21">
        <v>16</v>
      </c>
      <c r="B22" s="21" t="s">
        <v>5</v>
      </c>
      <c r="C22" s="45">
        <v>70.099999999999994</v>
      </c>
      <c r="D22" t="s">
        <v>530</v>
      </c>
      <c r="E22" s="2" t="s">
        <v>964</v>
      </c>
      <c r="G22"/>
      <c r="H22"/>
    </row>
    <row r="23" spans="1:9" x14ac:dyDescent="0.25">
      <c r="A23" s="21">
        <v>16</v>
      </c>
      <c r="B23" s="21" t="s">
        <v>32</v>
      </c>
      <c r="C23" s="45">
        <v>70.099999999999994</v>
      </c>
      <c r="D23" t="s">
        <v>530</v>
      </c>
      <c r="E23" s="2" t="s">
        <v>964</v>
      </c>
      <c r="G23"/>
      <c r="H23"/>
    </row>
    <row r="24" spans="1:9" s="19" customFormat="1" x14ac:dyDescent="0.25">
      <c r="A24" s="21">
        <v>18</v>
      </c>
      <c r="B24" s="26" t="s">
        <v>599</v>
      </c>
      <c r="C24" s="31">
        <v>66.400000000000006</v>
      </c>
      <c r="D24" s="19" t="s">
        <v>962</v>
      </c>
      <c r="E24" s="2" t="s">
        <v>964</v>
      </c>
      <c r="I24" s="21"/>
    </row>
    <row r="25" spans="1:9" x14ac:dyDescent="0.25">
      <c r="A25" s="21">
        <v>19</v>
      </c>
      <c r="B25" s="21" t="s">
        <v>535</v>
      </c>
      <c r="C25" s="45">
        <v>65</v>
      </c>
      <c r="D25" t="s">
        <v>530</v>
      </c>
      <c r="E25" s="2" t="s">
        <v>964</v>
      </c>
      <c r="G25"/>
      <c r="H25"/>
    </row>
    <row r="26" spans="1:9" x14ac:dyDescent="0.25">
      <c r="A26" s="21">
        <v>20</v>
      </c>
      <c r="B26" s="21" t="s">
        <v>11</v>
      </c>
      <c r="C26" s="45">
        <v>62.5</v>
      </c>
      <c r="D26" t="s">
        <v>530</v>
      </c>
      <c r="E26" s="2" t="s">
        <v>964</v>
      </c>
      <c r="G26"/>
      <c r="H26"/>
    </row>
    <row r="27" spans="1:9" x14ac:dyDescent="0.25">
      <c r="A27" s="21">
        <v>20</v>
      </c>
      <c r="B27" s="21" t="s">
        <v>536</v>
      </c>
      <c r="C27" s="45">
        <v>62.5</v>
      </c>
      <c r="D27" t="s">
        <v>530</v>
      </c>
      <c r="E27" s="2" t="s">
        <v>964</v>
      </c>
      <c r="G27"/>
      <c r="H27"/>
    </row>
    <row r="28" spans="1:9" s="19" customFormat="1" x14ac:dyDescent="0.25">
      <c r="A28" s="21">
        <v>22</v>
      </c>
      <c r="B28" s="26" t="s">
        <v>960</v>
      </c>
      <c r="C28" s="31">
        <v>60.25</v>
      </c>
      <c r="D28" s="19" t="s">
        <v>962</v>
      </c>
      <c r="E28" s="2" t="s">
        <v>964</v>
      </c>
      <c r="I28" s="21"/>
    </row>
    <row r="29" spans="1:9" x14ac:dyDescent="0.25">
      <c r="A29" s="21">
        <v>23</v>
      </c>
      <c r="B29" s="21" t="s">
        <v>537</v>
      </c>
      <c r="C29" s="45">
        <v>57.5</v>
      </c>
      <c r="D29" t="s">
        <v>530</v>
      </c>
      <c r="E29" s="2" t="s">
        <v>964</v>
      </c>
      <c r="G29"/>
      <c r="H29"/>
    </row>
    <row r="30" spans="1:9" x14ac:dyDescent="0.25">
      <c r="A30" s="21">
        <v>23</v>
      </c>
      <c r="B30" s="21" t="s">
        <v>17</v>
      </c>
      <c r="C30" s="45">
        <v>57.5</v>
      </c>
      <c r="D30" t="s">
        <v>530</v>
      </c>
      <c r="E30" s="2" t="s">
        <v>964</v>
      </c>
      <c r="G30"/>
      <c r="H30"/>
    </row>
    <row r="31" spans="1:9" x14ac:dyDescent="0.25">
      <c r="A31" s="21">
        <v>23</v>
      </c>
      <c r="B31" s="21" t="s">
        <v>538</v>
      </c>
      <c r="C31" s="45">
        <v>57.5</v>
      </c>
      <c r="D31" t="s">
        <v>530</v>
      </c>
      <c r="E31" s="2" t="s">
        <v>964</v>
      </c>
      <c r="G31"/>
      <c r="H31"/>
    </row>
    <row r="32" spans="1:9" x14ac:dyDescent="0.25">
      <c r="A32" s="21">
        <v>26</v>
      </c>
      <c r="B32" s="26" t="s">
        <v>983</v>
      </c>
      <c r="C32" s="31">
        <v>55.2</v>
      </c>
      <c r="D32" t="s">
        <v>530</v>
      </c>
      <c r="E32" s="2" t="s">
        <v>964</v>
      </c>
      <c r="I32" s="31"/>
    </row>
    <row r="33" spans="1:9" s="19" customFormat="1" x14ac:dyDescent="0.25">
      <c r="A33" s="21">
        <v>27</v>
      </c>
      <c r="B33" s="21" t="s">
        <v>10</v>
      </c>
      <c r="C33" s="45">
        <v>52.5</v>
      </c>
      <c r="D33" s="19" t="s">
        <v>530</v>
      </c>
      <c r="E33" s="2" t="s">
        <v>964</v>
      </c>
      <c r="I33" s="31"/>
    </row>
    <row r="34" spans="1:9" s="19" customFormat="1" x14ac:dyDescent="0.25">
      <c r="A34" s="21">
        <v>28</v>
      </c>
      <c r="B34" s="26" t="s">
        <v>249</v>
      </c>
      <c r="C34" s="31">
        <v>50.5</v>
      </c>
      <c r="D34" s="19" t="s">
        <v>962</v>
      </c>
      <c r="E34" s="2" t="s">
        <v>965</v>
      </c>
      <c r="I34" s="31"/>
    </row>
    <row r="35" spans="1:9" x14ac:dyDescent="0.25">
      <c r="A35" s="21">
        <v>28</v>
      </c>
      <c r="B35" s="21" t="s">
        <v>539</v>
      </c>
      <c r="C35" s="45">
        <v>50.5</v>
      </c>
      <c r="D35" t="s">
        <v>530</v>
      </c>
      <c r="E35" s="2" t="s">
        <v>964</v>
      </c>
      <c r="G35"/>
      <c r="H35"/>
    </row>
    <row r="36" spans="1:9" x14ac:dyDescent="0.25">
      <c r="A36" s="21">
        <v>28</v>
      </c>
      <c r="B36" s="21" t="s">
        <v>7</v>
      </c>
      <c r="C36" s="45">
        <v>50.5</v>
      </c>
      <c r="D36" t="s">
        <v>530</v>
      </c>
      <c r="E36" s="2" t="s">
        <v>964</v>
      </c>
      <c r="G36"/>
      <c r="H36"/>
    </row>
    <row r="37" spans="1:9" x14ac:dyDescent="0.25">
      <c r="A37" s="21">
        <v>31</v>
      </c>
      <c r="B37" s="21" t="s">
        <v>540</v>
      </c>
      <c r="C37" s="45">
        <v>45.5</v>
      </c>
      <c r="D37" t="s">
        <v>530</v>
      </c>
      <c r="E37" s="2" t="s">
        <v>964</v>
      </c>
      <c r="G37"/>
      <c r="H37"/>
    </row>
    <row r="38" spans="1:9" x14ac:dyDescent="0.25">
      <c r="A38" s="21">
        <v>32</v>
      </c>
      <c r="B38" s="21" t="s">
        <v>541</v>
      </c>
      <c r="C38" s="45">
        <v>37.450000000000003</v>
      </c>
      <c r="D38" t="s">
        <v>530</v>
      </c>
      <c r="E38" s="2" t="s">
        <v>964</v>
      </c>
      <c r="G38"/>
      <c r="H38"/>
    </row>
    <row r="39" spans="1:9" x14ac:dyDescent="0.25">
      <c r="B39" s="21" t="s">
        <v>480</v>
      </c>
      <c r="E39" s="2"/>
      <c r="G39"/>
      <c r="H39"/>
    </row>
    <row r="40" spans="1:9" x14ac:dyDescent="0.25">
      <c r="A40" s="21" t="s">
        <v>18</v>
      </c>
      <c r="D40" s="4" t="s">
        <v>152</v>
      </c>
      <c r="E40" s="2">
        <f>SUM(C41:C48)/8</f>
        <v>43.381249999999994</v>
      </c>
      <c r="F40" t="s">
        <v>153</v>
      </c>
      <c r="G40"/>
      <c r="H40"/>
    </row>
    <row r="41" spans="1:9" x14ac:dyDescent="0.25">
      <c r="A41" s="21">
        <v>1</v>
      </c>
      <c r="B41" s="21" t="s">
        <v>169</v>
      </c>
      <c r="C41" s="45">
        <v>62.05</v>
      </c>
      <c r="D41" t="s">
        <v>367</v>
      </c>
      <c r="E41" s="2" t="s">
        <v>965</v>
      </c>
      <c r="G41"/>
      <c r="H41"/>
    </row>
    <row r="42" spans="1:9" x14ac:dyDescent="0.25">
      <c r="A42" s="21">
        <v>2</v>
      </c>
      <c r="B42" s="21" t="s">
        <v>532</v>
      </c>
      <c r="C42" s="45">
        <v>50.5</v>
      </c>
      <c r="D42" t="s">
        <v>530</v>
      </c>
      <c r="E42" s="2" t="s">
        <v>966</v>
      </c>
      <c r="G42"/>
      <c r="H42"/>
    </row>
    <row r="43" spans="1:9" x14ac:dyDescent="0.25">
      <c r="A43" s="21">
        <v>3</v>
      </c>
      <c r="B43" s="21" t="s">
        <v>22</v>
      </c>
      <c r="C43" s="45">
        <v>42.4</v>
      </c>
      <c r="D43" t="s">
        <v>530</v>
      </c>
      <c r="E43" s="2" t="s">
        <v>966</v>
      </c>
      <c r="G43"/>
      <c r="H43"/>
    </row>
    <row r="44" spans="1:9" x14ac:dyDescent="0.25">
      <c r="A44" s="21">
        <v>3</v>
      </c>
      <c r="B44" s="21" t="s">
        <v>195</v>
      </c>
      <c r="C44" s="45">
        <v>42.4</v>
      </c>
      <c r="D44" t="s">
        <v>530</v>
      </c>
      <c r="E44" s="2" t="s">
        <v>966</v>
      </c>
      <c r="G44"/>
      <c r="H44"/>
    </row>
    <row r="45" spans="1:9" s="19" customFormat="1" x14ac:dyDescent="0.25">
      <c r="A45" s="21">
        <v>5</v>
      </c>
      <c r="B45" s="26" t="s">
        <v>961</v>
      </c>
      <c r="C45" s="31">
        <v>39.9</v>
      </c>
      <c r="D45" s="19" t="s">
        <v>962</v>
      </c>
      <c r="E45" s="2" t="s">
        <v>965</v>
      </c>
      <c r="I45" s="21"/>
    </row>
    <row r="46" spans="1:9" s="19" customFormat="1" x14ac:dyDescent="0.25">
      <c r="A46" s="21">
        <v>5</v>
      </c>
      <c r="B46" s="26" t="s">
        <v>766</v>
      </c>
      <c r="C46" s="31">
        <v>39.9</v>
      </c>
      <c r="D46" s="19" t="s">
        <v>962</v>
      </c>
      <c r="E46" s="2" t="s">
        <v>965</v>
      </c>
      <c r="I46" s="21"/>
    </row>
    <row r="47" spans="1:9" x14ac:dyDescent="0.25">
      <c r="A47" s="21">
        <v>7</v>
      </c>
      <c r="B47" s="21" t="s">
        <v>24</v>
      </c>
      <c r="C47" s="45">
        <v>37.450000000000003</v>
      </c>
      <c r="D47" t="s">
        <v>530</v>
      </c>
      <c r="E47" s="2" t="s">
        <v>966</v>
      </c>
      <c r="G47"/>
      <c r="H47"/>
    </row>
    <row r="48" spans="1:9" x14ac:dyDescent="0.25">
      <c r="A48" s="21">
        <v>8</v>
      </c>
      <c r="B48" s="21" t="s">
        <v>23</v>
      </c>
      <c r="C48" s="45">
        <v>32.450000000000003</v>
      </c>
      <c r="D48" t="s">
        <v>530</v>
      </c>
      <c r="E48" s="2" t="s">
        <v>966</v>
      </c>
      <c r="G48"/>
      <c r="H48"/>
    </row>
    <row r="49" spans="1:9" x14ac:dyDescent="0.25">
      <c r="B49" s="21" t="s">
        <v>480</v>
      </c>
      <c r="E49" s="2"/>
      <c r="G49"/>
      <c r="H49"/>
    </row>
    <row r="50" spans="1:9" s="19" customFormat="1" ht="12.75" customHeight="1" x14ac:dyDescent="0.25">
      <c r="A50" s="21"/>
      <c r="B50" s="39"/>
      <c r="C50" s="48"/>
      <c r="G50" s="20"/>
      <c r="H50" s="20"/>
      <c r="I50" s="21"/>
    </row>
    <row r="51" spans="1:9" ht="14.25" customHeight="1" x14ac:dyDescent="0.25">
      <c r="B51" s="21" t="s">
        <v>661</v>
      </c>
      <c r="E51" s="19"/>
      <c r="F51" s="20"/>
      <c r="G51" s="14"/>
    </row>
    <row r="52" spans="1:9" ht="15" customHeight="1" x14ac:dyDescent="0.25">
      <c r="A52" s="21" t="s">
        <v>31</v>
      </c>
      <c r="C52" s="45" t="s">
        <v>887</v>
      </c>
      <c r="E52" s="19"/>
      <c r="F52" s="20"/>
      <c r="G52" s="14"/>
    </row>
    <row r="53" spans="1:9" s="19" customFormat="1" ht="15" customHeight="1" x14ac:dyDescent="0.25">
      <c r="A53" s="21">
        <v>1</v>
      </c>
      <c r="B53" s="21" t="s">
        <v>163</v>
      </c>
      <c r="C53" s="45">
        <v>15</v>
      </c>
      <c r="D53" s="19" t="s">
        <v>1052</v>
      </c>
      <c r="F53" s="20"/>
      <c r="G53" s="14"/>
      <c r="H53" s="20"/>
      <c r="I53" s="21"/>
    </row>
    <row r="54" spans="1:9" s="19" customFormat="1" ht="15" customHeight="1" x14ac:dyDescent="0.25">
      <c r="A54" s="21">
        <v>2</v>
      </c>
      <c r="B54" s="21" t="s">
        <v>4</v>
      </c>
      <c r="C54" s="45">
        <v>10</v>
      </c>
      <c r="D54" s="19" t="s">
        <v>1052</v>
      </c>
      <c r="F54" s="20"/>
      <c r="G54" s="14"/>
      <c r="H54" s="20"/>
      <c r="I54" s="21"/>
    </row>
    <row r="55" spans="1:9" ht="15" customHeight="1" x14ac:dyDescent="0.25">
      <c r="B55" s="21" t="s">
        <v>480</v>
      </c>
    </row>
    <row r="56" spans="1:9" ht="15" customHeight="1" x14ac:dyDescent="0.25">
      <c r="A56" s="21" t="s">
        <v>18</v>
      </c>
      <c r="C56" s="45" t="s">
        <v>325</v>
      </c>
    </row>
    <row r="57" spans="1:9" s="19" customFormat="1" ht="15" customHeight="1" x14ac:dyDescent="0.25">
      <c r="A57" s="21">
        <v>1</v>
      </c>
      <c r="B57" s="21" t="s">
        <v>20</v>
      </c>
      <c r="C57" s="45">
        <v>9</v>
      </c>
      <c r="D57" s="19" t="s">
        <v>1052</v>
      </c>
      <c r="G57" s="20"/>
      <c r="H57" s="20"/>
      <c r="I57" s="21"/>
    </row>
    <row r="58" spans="1:9" ht="15" customHeight="1" x14ac:dyDescent="0.25">
      <c r="B58" s="21" t="s">
        <v>480</v>
      </c>
    </row>
    <row r="59" spans="1:9" ht="15" customHeight="1" x14ac:dyDescent="0.25">
      <c r="B59" s="21" t="s">
        <v>1040</v>
      </c>
    </row>
    <row r="60" spans="1:9" ht="15" customHeight="1" x14ac:dyDescent="0.25">
      <c r="A60" s="21" t="s">
        <v>31</v>
      </c>
    </row>
    <row r="61" spans="1:9" s="19" customFormat="1" ht="15" customHeight="1" x14ac:dyDescent="0.25">
      <c r="A61" s="21">
        <v>1</v>
      </c>
      <c r="B61" s="21" t="s">
        <v>4</v>
      </c>
      <c r="C61" s="45">
        <v>38.1</v>
      </c>
      <c r="D61" s="19" t="s">
        <v>1023</v>
      </c>
      <c r="G61" s="20"/>
      <c r="H61" s="20"/>
      <c r="I61" s="21"/>
    </row>
    <row r="62" spans="1:9" s="19" customFormat="1" ht="15" customHeight="1" x14ac:dyDescent="0.25">
      <c r="A62" s="21">
        <v>2</v>
      </c>
      <c r="B62" s="21" t="s">
        <v>163</v>
      </c>
      <c r="C62" s="45">
        <v>35.35</v>
      </c>
      <c r="D62" s="19" t="s">
        <v>1023</v>
      </c>
      <c r="G62" s="20"/>
      <c r="H62" s="20"/>
      <c r="I62" s="21"/>
    </row>
    <row r="63" spans="1:9" s="19" customFormat="1" ht="15" customHeight="1" x14ac:dyDescent="0.25">
      <c r="A63" s="21"/>
      <c r="B63" s="21"/>
      <c r="C63" s="45"/>
      <c r="G63" s="20"/>
      <c r="H63" s="20"/>
      <c r="I63" s="21"/>
    </row>
    <row r="64" spans="1:9" ht="15" customHeight="1" x14ac:dyDescent="0.25">
      <c r="B64" s="21" t="s">
        <v>480</v>
      </c>
    </row>
    <row r="65" spans="1:9" s="19" customFormat="1" ht="15" customHeight="1" x14ac:dyDescent="0.25">
      <c r="A65" s="21" t="s">
        <v>18</v>
      </c>
      <c r="B65" s="21"/>
      <c r="C65" s="45"/>
      <c r="G65" s="20"/>
      <c r="H65" s="20"/>
      <c r="I65" s="21"/>
    </row>
    <row r="66" spans="1:9" s="19" customFormat="1" ht="15" customHeight="1" x14ac:dyDescent="0.25">
      <c r="A66" s="21">
        <v>1</v>
      </c>
      <c r="B66" s="21" t="s">
        <v>20</v>
      </c>
      <c r="C66" s="45">
        <v>20.149999999999999</v>
      </c>
      <c r="D66" s="19" t="s">
        <v>1023</v>
      </c>
      <c r="G66" s="20"/>
      <c r="H66" s="20"/>
      <c r="I66" s="21"/>
    </row>
    <row r="67" spans="1:9" ht="15" customHeight="1" x14ac:dyDescent="0.25">
      <c r="B67" s="21" t="s">
        <v>480</v>
      </c>
      <c r="C67" s="48"/>
    </row>
    <row r="68" spans="1:9" s="19" customFormat="1" ht="15" customHeight="1" x14ac:dyDescent="0.25">
      <c r="A68" s="21"/>
      <c r="B68" s="21" t="s">
        <v>1021</v>
      </c>
      <c r="C68" s="45"/>
      <c r="G68" s="20"/>
      <c r="H68" s="20"/>
      <c r="I68" s="21"/>
    </row>
    <row r="69" spans="1:9" s="19" customFormat="1" ht="15" customHeight="1" x14ac:dyDescent="0.25">
      <c r="A69" s="21" t="s">
        <v>31</v>
      </c>
      <c r="B69" s="21"/>
      <c r="C69" s="45"/>
      <c r="G69" s="20"/>
      <c r="H69" s="20"/>
      <c r="I69" s="21"/>
    </row>
    <row r="70" spans="1:9" s="19" customFormat="1" ht="15" customHeight="1" x14ac:dyDescent="0.25">
      <c r="A70" s="21"/>
      <c r="B70" s="21" t="s">
        <v>480</v>
      </c>
      <c r="C70" s="45"/>
      <c r="G70" s="20"/>
      <c r="H70" s="20"/>
      <c r="I70" s="21"/>
    </row>
    <row r="71" spans="1:9" s="19" customFormat="1" ht="15" customHeight="1" x14ac:dyDescent="0.25">
      <c r="A71" s="21" t="s">
        <v>18</v>
      </c>
      <c r="B71" s="21"/>
      <c r="C71" s="45"/>
      <c r="G71" s="20"/>
      <c r="H71" s="20"/>
      <c r="I71" s="21"/>
    </row>
    <row r="72" spans="1:9" s="19" customFormat="1" ht="15" customHeight="1" x14ac:dyDescent="0.25">
      <c r="A72" s="21"/>
      <c r="B72" s="21" t="s">
        <v>480</v>
      </c>
      <c r="C72" s="48"/>
      <c r="G72" s="20"/>
      <c r="H72" s="20"/>
      <c r="I72" s="21"/>
    </row>
    <row r="73" spans="1:9" s="19" customFormat="1" ht="15" customHeight="1" x14ac:dyDescent="0.25">
      <c r="A73" s="21"/>
      <c r="B73" s="21"/>
      <c r="C73" s="48"/>
      <c r="G73" s="20"/>
      <c r="H73" s="20"/>
      <c r="I73" s="21"/>
    </row>
    <row r="74" spans="1:9" s="19" customFormat="1" ht="15" customHeight="1" x14ac:dyDescent="0.25">
      <c r="A74" s="21"/>
      <c r="B74" s="21" t="s">
        <v>1022</v>
      </c>
      <c r="C74" s="45"/>
      <c r="G74" s="20"/>
      <c r="H74" s="20"/>
      <c r="I74" s="21"/>
    </row>
    <row r="75" spans="1:9" s="19" customFormat="1" ht="15" customHeight="1" x14ac:dyDescent="0.25">
      <c r="A75" s="21" t="s">
        <v>31</v>
      </c>
      <c r="B75" s="21"/>
      <c r="C75" s="45"/>
      <c r="G75" s="20"/>
      <c r="H75" s="20"/>
      <c r="I75" s="21"/>
    </row>
    <row r="76" spans="1:9" s="19" customFormat="1" ht="15" customHeight="1" x14ac:dyDescent="0.25">
      <c r="A76" s="21"/>
      <c r="B76" s="21" t="s">
        <v>480</v>
      </c>
      <c r="C76" s="45"/>
      <c r="G76" s="20"/>
      <c r="H76" s="20"/>
      <c r="I76" s="21"/>
    </row>
    <row r="77" spans="1:9" s="19" customFormat="1" ht="15" customHeight="1" x14ac:dyDescent="0.25">
      <c r="A77" s="21" t="s">
        <v>18</v>
      </c>
      <c r="B77" s="21"/>
      <c r="C77" s="45"/>
      <c r="G77" s="20"/>
      <c r="H77" s="20"/>
      <c r="I77" s="21"/>
    </row>
    <row r="78" spans="1:9" s="19" customFormat="1" ht="15" customHeight="1" x14ac:dyDescent="0.25">
      <c r="A78" s="21"/>
      <c r="B78" s="21" t="s">
        <v>480</v>
      </c>
      <c r="C78" s="48"/>
      <c r="G78" s="20"/>
      <c r="H78" s="20"/>
      <c r="I78" s="21"/>
    </row>
    <row r="79" spans="1:9" s="19" customFormat="1" ht="15" customHeight="1" x14ac:dyDescent="0.25">
      <c r="A79" s="21"/>
      <c r="B79" s="21"/>
      <c r="C79" s="48"/>
      <c r="G79" s="20"/>
      <c r="H79" s="20"/>
      <c r="I79" s="21"/>
    </row>
    <row r="80" spans="1:9" ht="15" customHeight="1" x14ac:dyDescent="0.25">
      <c r="B80" s="5" t="s">
        <v>647</v>
      </c>
      <c r="C80" s="48"/>
    </row>
    <row r="81" spans="1:10" s="19" customFormat="1" ht="15" customHeight="1" x14ac:dyDescent="0.25">
      <c r="A81" s="21" t="s">
        <v>31</v>
      </c>
      <c r="B81" s="21"/>
      <c r="C81" s="48"/>
      <c r="D81" s="4" t="s">
        <v>152</v>
      </c>
      <c r="E81" s="2">
        <f>SUM(C82:C96)/15</f>
        <v>85.872666666666674</v>
      </c>
      <c r="F81" s="19" t="s">
        <v>153</v>
      </c>
      <c r="G81" s="20"/>
      <c r="H81" s="20"/>
    </row>
    <row r="82" spans="1:10" s="19" customFormat="1" ht="15" customHeight="1" x14ac:dyDescent="0.25">
      <c r="A82" s="21">
        <v>1</v>
      </c>
      <c r="B82" s="19" t="s">
        <v>163</v>
      </c>
      <c r="C82" s="20">
        <v>125.84</v>
      </c>
      <c r="D82" s="4" t="s">
        <v>1191</v>
      </c>
      <c r="E82" s="2"/>
      <c r="G82" s="20"/>
      <c r="H82" s="20"/>
    </row>
    <row r="83" spans="1:10" s="19" customFormat="1" ht="15" customHeight="1" x14ac:dyDescent="0.25">
      <c r="A83" s="21">
        <v>2</v>
      </c>
      <c r="B83" s="19" t="s">
        <v>33</v>
      </c>
      <c r="C83" s="20">
        <v>125.65</v>
      </c>
      <c r="D83" s="4" t="s">
        <v>1191</v>
      </c>
      <c r="E83" s="2"/>
      <c r="G83" s="20"/>
      <c r="H83" s="20"/>
    </row>
    <row r="84" spans="1:10" s="19" customFormat="1" ht="15" customHeight="1" x14ac:dyDescent="0.25">
      <c r="A84" s="21">
        <v>3</v>
      </c>
      <c r="B84" s="19" t="s">
        <v>215</v>
      </c>
      <c r="C84" s="20">
        <v>115.75</v>
      </c>
      <c r="D84" s="4" t="s">
        <v>1191</v>
      </c>
      <c r="E84" s="2"/>
      <c r="G84" s="20"/>
      <c r="H84" s="20"/>
    </row>
    <row r="85" spans="1:10" s="19" customFormat="1" ht="15" customHeight="1" x14ac:dyDescent="0.25">
      <c r="A85" s="21">
        <v>4</v>
      </c>
      <c r="B85" s="19" t="s">
        <v>4</v>
      </c>
      <c r="C85" s="20">
        <v>106</v>
      </c>
      <c r="D85" s="4" t="s">
        <v>1191</v>
      </c>
      <c r="G85" s="20"/>
      <c r="J85" s="20"/>
    </row>
    <row r="86" spans="1:10" s="19" customFormat="1" ht="15" customHeight="1" x14ac:dyDescent="0.25">
      <c r="A86" s="21">
        <v>5</v>
      </c>
      <c r="B86" s="21" t="s">
        <v>944</v>
      </c>
      <c r="C86" s="31">
        <v>100.2</v>
      </c>
      <c r="D86" s="4" t="s">
        <v>948</v>
      </c>
      <c r="G86" s="20"/>
      <c r="J86" s="20"/>
    </row>
    <row r="87" spans="1:10" s="19" customFormat="1" ht="15" customHeight="1" x14ac:dyDescent="0.25">
      <c r="A87" s="21">
        <v>6</v>
      </c>
      <c r="B87" s="21" t="s">
        <v>343</v>
      </c>
      <c r="C87" s="31">
        <v>90</v>
      </c>
      <c r="D87" s="4" t="s">
        <v>948</v>
      </c>
      <c r="G87" s="20"/>
    </row>
    <row r="88" spans="1:10" s="19" customFormat="1" ht="15" customHeight="1" x14ac:dyDescent="0.25">
      <c r="A88" s="21">
        <v>7</v>
      </c>
      <c r="B88" s="21" t="s">
        <v>945</v>
      </c>
      <c r="C88" s="31">
        <v>97.5</v>
      </c>
      <c r="D88" s="19" t="s">
        <v>948</v>
      </c>
      <c r="G88" s="20"/>
    </row>
    <row r="89" spans="1:10" s="19" customFormat="1" ht="15" customHeight="1" x14ac:dyDescent="0.25">
      <c r="A89" s="21">
        <v>8</v>
      </c>
      <c r="B89" s="30" t="s">
        <v>291</v>
      </c>
      <c r="C89" s="31">
        <v>80</v>
      </c>
      <c r="D89" s="19" t="s">
        <v>841</v>
      </c>
      <c r="G89" s="20"/>
    </row>
    <row r="90" spans="1:10" s="19" customFormat="1" ht="15" customHeight="1" x14ac:dyDescent="0.25">
      <c r="A90" s="21">
        <v>9</v>
      </c>
      <c r="B90" s="30" t="s">
        <v>837</v>
      </c>
      <c r="C90" s="31">
        <v>75</v>
      </c>
      <c r="D90" s="19" t="s">
        <v>841</v>
      </c>
      <c r="G90" s="20"/>
    </row>
    <row r="91" spans="1:10" s="19" customFormat="1" ht="15" customHeight="1" x14ac:dyDescent="0.25">
      <c r="A91" s="21">
        <v>10</v>
      </c>
      <c r="B91" s="30" t="s">
        <v>251</v>
      </c>
      <c r="C91" s="31">
        <v>70</v>
      </c>
      <c r="D91" s="19" t="s">
        <v>841</v>
      </c>
      <c r="G91" s="20"/>
      <c r="J91" s="20"/>
    </row>
    <row r="92" spans="1:10" s="19" customFormat="1" ht="15" customHeight="1" x14ac:dyDescent="0.25">
      <c r="A92" s="21">
        <v>11</v>
      </c>
      <c r="B92" s="30" t="s">
        <v>838</v>
      </c>
      <c r="C92" s="31">
        <v>65</v>
      </c>
      <c r="D92" s="19" t="s">
        <v>841</v>
      </c>
      <c r="G92" s="20"/>
    </row>
    <row r="93" spans="1:10" s="19" customFormat="1" ht="15" customHeight="1" x14ac:dyDescent="0.25">
      <c r="A93" s="21">
        <v>11</v>
      </c>
      <c r="B93" s="30" t="s">
        <v>232</v>
      </c>
      <c r="C93" s="31">
        <v>65</v>
      </c>
      <c r="D93" s="19" t="s">
        <v>841</v>
      </c>
      <c r="G93" s="20"/>
    </row>
    <row r="94" spans="1:10" s="19" customFormat="1" ht="15" customHeight="1" x14ac:dyDescent="0.25">
      <c r="A94" s="21">
        <v>11</v>
      </c>
      <c r="B94" s="30" t="s">
        <v>144</v>
      </c>
      <c r="C94" s="31">
        <v>65</v>
      </c>
      <c r="D94" s="19" t="s">
        <v>841</v>
      </c>
      <c r="G94" s="20"/>
    </row>
    <row r="95" spans="1:10" s="19" customFormat="1" ht="15" customHeight="1" x14ac:dyDescent="0.25">
      <c r="A95" s="21">
        <v>14</v>
      </c>
      <c r="B95" s="30" t="s">
        <v>839</v>
      </c>
      <c r="C95" s="31">
        <v>59.95</v>
      </c>
      <c r="D95" s="19" t="s">
        <v>841</v>
      </c>
      <c r="G95" s="20"/>
      <c r="H95" s="20"/>
    </row>
    <row r="96" spans="1:10" s="19" customFormat="1" ht="15" customHeight="1" x14ac:dyDescent="0.25">
      <c r="A96" s="21">
        <v>15</v>
      </c>
      <c r="B96" s="30" t="s">
        <v>840</v>
      </c>
      <c r="C96" s="31">
        <v>47.2</v>
      </c>
      <c r="D96" s="19" t="s">
        <v>841</v>
      </c>
      <c r="G96" s="20"/>
      <c r="H96" s="20"/>
    </row>
    <row r="97" spans="1:9" s="19" customFormat="1" ht="15" customHeight="1" x14ac:dyDescent="0.25">
      <c r="A97" s="21"/>
      <c r="B97" s="21" t="s">
        <v>480</v>
      </c>
      <c r="C97" s="48"/>
      <c r="G97" s="20"/>
      <c r="H97" s="20"/>
    </row>
    <row r="98" spans="1:9" ht="15" customHeight="1" x14ac:dyDescent="0.25">
      <c r="A98" s="21" t="s">
        <v>18</v>
      </c>
      <c r="C98" s="48"/>
      <c r="D98" s="4" t="s">
        <v>152</v>
      </c>
      <c r="E98" s="2">
        <f>SUM(C99:C101)/3</f>
        <v>46.166666666666664</v>
      </c>
      <c r="F98" s="19" t="s">
        <v>153</v>
      </c>
    </row>
    <row r="99" spans="1:9" s="19" customFormat="1" ht="15" customHeight="1" x14ac:dyDescent="0.25">
      <c r="A99" s="21">
        <v>1</v>
      </c>
      <c r="B99" s="26" t="s">
        <v>20</v>
      </c>
      <c r="C99" s="31">
        <v>52</v>
      </c>
      <c r="D99" s="19" t="s">
        <v>841</v>
      </c>
      <c r="G99" s="20"/>
      <c r="H99" s="20"/>
    </row>
    <row r="100" spans="1:9" s="19" customFormat="1" ht="15" customHeight="1" x14ac:dyDescent="0.25">
      <c r="A100" s="21">
        <v>2</v>
      </c>
      <c r="B100" s="26" t="s">
        <v>526</v>
      </c>
      <c r="C100" s="31">
        <v>49.2</v>
      </c>
      <c r="D100" s="19" t="s">
        <v>841</v>
      </c>
      <c r="G100" s="20"/>
      <c r="H100" s="20"/>
    </row>
    <row r="101" spans="1:9" s="19" customFormat="1" ht="15" customHeight="1" x14ac:dyDescent="0.25">
      <c r="A101" s="21">
        <v>3</v>
      </c>
      <c r="B101" s="26" t="s">
        <v>273</v>
      </c>
      <c r="C101" s="31">
        <v>37.299999999999997</v>
      </c>
      <c r="D101" s="19" t="s">
        <v>841</v>
      </c>
      <c r="G101" s="20"/>
      <c r="H101" s="20"/>
    </row>
    <row r="102" spans="1:9" ht="15" customHeight="1" x14ac:dyDescent="0.25">
      <c r="B102" s="21" t="s">
        <v>480</v>
      </c>
      <c r="C102" s="48"/>
    </row>
    <row r="103" spans="1:9" ht="15" customHeight="1" x14ac:dyDescent="0.25">
      <c r="B103" s="5" t="s">
        <v>662</v>
      </c>
      <c r="C103" s="48"/>
    </row>
    <row r="104" spans="1:9" ht="15" customHeight="1" x14ac:dyDescent="0.25">
      <c r="A104" s="21" t="s">
        <v>31</v>
      </c>
      <c r="C104" s="27" t="s">
        <v>937</v>
      </c>
    </row>
    <row r="105" spans="1:9" s="19" customFormat="1" ht="15" customHeight="1" x14ac:dyDescent="0.25">
      <c r="A105" s="21">
        <v>1</v>
      </c>
      <c r="B105" s="19" t="s">
        <v>163</v>
      </c>
      <c r="C105" s="20">
        <v>14</v>
      </c>
      <c r="D105" s="4" t="s">
        <v>1191</v>
      </c>
      <c r="G105" s="20"/>
      <c r="H105" s="20"/>
    </row>
    <row r="106" spans="1:9" s="19" customFormat="1" ht="15" customHeight="1" x14ac:dyDescent="0.25">
      <c r="A106" s="21">
        <v>2</v>
      </c>
      <c r="B106" s="19" t="s">
        <v>33</v>
      </c>
      <c r="C106" s="20">
        <v>12</v>
      </c>
      <c r="D106" s="4" t="s">
        <v>1191</v>
      </c>
      <c r="G106" s="20"/>
      <c r="I106" s="20"/>
    </row>
    <row r="107" spans="1:9" s="19" customFormat="1" ht="15" customHeight="1" x14ac:dyDescent="0.25">
      <c r="A107" s="21">
        <v>3</v>
      </c>
      <c r="B107" s="26" t="s">
        <v>4</v>
      </c>
      <c r="C107" s="66">
        <v>6</v>
      </c>
      <c r="D107" s="19" t="s">
        <v>1105</v>
      </c>
      <c r="G107" s="20"/>
    </row>
    <row r="108" spans="1:9" s="19" customFormat="1" ht="15" customHeight="1" x14ac:dyDescent="0.25">
      <c r="B108" s="21"/>
      <c r="C108" s="67" t="s">
        <v>936</v>
      </c>
      <c r="G108" s="20"/>
    </row>
    <row r="109" spans="1:9" s="19" customFormat="1" ht="15" customHeight="1" x14ac:dyDescent="0.25">
      <c r="A109" s="21">
        <v>4</v>
      </c>
      <c r="B109" s="26" t="s">
        <v>343</v>
      </c>
      <c r="C109" s="66">
        <v>20</v>
      </c>
      <c r="D109" s="19" t="s">
        <v>1105</v>
      </c>
      <c r="G109" s="20"/>
    </row>
    <row r="110" spans="1:9" s="19" customFormat="1" ht="15" customHeight="1" x14ac:dyDescent="0.25">
      <c r="A110" s="21">
        <v>5</v>
      </c>
      <c r="B110" s="26" t="s">
        <v>1101</v>
      </c>
      <c r="C110" s="66">
        <v>14</v>
      </c>
      <c r="D110" s="19" t="s">
        <v>1105</v>
      </c>
      <c r="G110" s="20"/>
    </row>
    <row r="111" spans="1:9" s="19" customFormat="1" ht="15" customHeight="1" x14ac:dyDescent="0.25">
      <c r="A111" s="21">
        <v>6</v>
      </c>
      <c r="B111" s="21" t="s">
        <v>932</v>
      </c>
      <c r="C111" s="67">
        <v>13</v>
      </c>
      <c r="D111" s="19" t="s">
        <v>939</v>
      </c>
      <c r="G111" s="20"/>
      <c r="H111" s="20"/>
    </row>
    <row r="112" spans="1:9" s="19" customFormat="1" ht="15" customHeight="1" x14ac:dyDescent="0.25">
      <c r="A112" s="21">
        <v>7</v>
      </c>
      <c r="B112" s="21" t="s">
        <v>933</v>
      </c>
      <c r="C112" s="67">
        <v>10</v>
      </c>
      <c r="D112" s="19" t="s">
        <v>939</v>
      </c>
      <c r="G112" s="20"/>
      <c r="H112" s="20"/>
    </row>
    <row r="113" spans="1:11" s="19" customFormat="1" ht="15" customHeight="1" x14ac:dyDescent="0.25">
      <c r="A113" s="21">
        <v>7</v>
      </c>
      <c r="B113" s="26" t="s">
        <v>330</v>
      </c>
      <c r="C113" s="66">
        <v>10</v>
      </c>
      <c r="D113" s="19" t="s">
        <v>1105</v>
      </c>
      <c r="G113" s="20"/>
      <c r="H113" s="20"/>
      <c r="K113" s="30"/>
    </row>
    <row r="114" spans="1:11" s="19" customFormat="1" ht="15" customHeight="1" x14ac:dyDescent="0.25">
      <c r="A114" s="21">
        <v>9</v>
      </c>
      <c r="B114" s="26" t="s">
        <v>755</v>
      </c>
      <c r="C114" s="66">
        <v>9</v>
      </c>
      <c r="D114" s="19" t="s">
        <v>1105</v>
      </c>
      <c r="G114" s="20"/>
      <c r="H114" s="20"/>
      <c r="K114" s="30"/>
    </row>
    <row r="115" spans="1:11" s="19" customFormat="1" ht="15" customHeight="1" x14ac:dyDescent="0.25">
      <c r="A115" s="21">
        <v>10</v>
      </c>
      <c r="B115" s="26" t="s">
        <v>1103</v>
      </c>
      <c r="C115" s="66">
        <v>7</v>
      </c>
      <c r="D115" s="19" t="s">
        <v>1105</v>
      </c>
      <c r="G115" s="20"/>
      <c r="H115" s="20"/>
      <c r="K115" s="30"/>
    </row>
    <row r="116" spans="1:11" s="19" customFormat="1" ht="15" customHeight="1" x14ac:dyDescent="0.25">
      <c r="A116" s="21">
        <v>11</v>
      </c>
      <c r="B116" s="26" t="s">
        <v>350</v>
      </c>
      <c r="C116" s="66">
        <v>5</v>
      </c>
      <c r="D116" s="19" t="s">
        <v>1105</v>
      </c>
      <c r="G116" s="20"/>
      <c r="H116" s="20"/>
      <c r="K116" s="30"/>
    </row>
    <row r="117" spans="1:11" s="19" customFormat="1" ht="15" customHeight="1" x14ac:dyDescent="0.25">
      <c r="A117" s="21"/>
      <c r="B117" s="21"/>
      <c r="C117" s="67" t="s">
        <v>938</v>
      </c>
      <c r="G117" s="20"/>
      <c r="H117" s="20"/>
      <c r="K117" s="30"/>
    </row>
    <row r="118" spans="1:11" s="19" customFormat="1" ht="15" customHeight="1" x14ac:dyDescent="0.25">
      <c r="A118" s="21">
        <v>12</v>
      </c>
      <c r="B118" s="26" t="s">
        <v>453</v>
      </c>
      <c r="C118" s="66">
        <v>20</v>
      </c>
      <c r="D118" s="19" t="s">
        <v>1105</v>
      </c>
      <c r="G118" s="20"/>
      <c r="H118" s="20"/>
      <c r="K118" s="30"/>
    </row>
    <row r="119" spans="1:11" s="19" customFormat="1" ht="15" customHeight="1" x14ac:dyDescent="0.25">
      <c r="A119" s="21">
        <v>13</v>
      </c>
      <c r="B119" s="26" t="s">
        <v>425</v>
      </c>
      <c r="C119" s="66">
        <v>15</v>
      </c>
      <c r="D119" s="19" t="s">
        <v>1105</v>
      </c>
      <c r="G119" s="20"/>
      <c r="H119" s="20"/>
      <c r="K119" s="30"/>
    </row>
    <row r="120" spans="1:11" s="19" customFormat="1" ht="15" customHeight="1" x14ac:dyDescent="0.25">
      <c r="A120" s="21"/>
      <c r="B120" s="21"/>
      <c r="C120" s="67" t="s">
        <v>855</v>
      </c>
      <c r="G120" s="20"/>
      <c r="H120" s="20"/>
    </row>
    <row r="121" spans="1:11" s="19" customFormat="1" ht="15" customHeight="1" x14ac:dyDescent="0.25">
      <c r="A121" s="21">
        <v>14</v>
      </c>
      <c r="B121" s="26" t="s">
        <v>249</v>
      </c>
      <c r="C121" s="66">
        <v>25</v>
      </c>
      <c r="D121" s="19" t="s">
        <v>1105</v>
      </c>
      <c r="G121" s="20"/>
      <c r="H121" s="20"/>
    </row>
    <row r="122" spans="1:11" s="19" customFormat="1" ht="15" customHeight="1" x14ac:dyDescent="0.25">
      <c r="A122" s="21">
        <v>15</v>
      </c>
      <c r="B122" s="21" t="s">
        <v>934</v>
      </c>
      <c r="C122" s="67">
        <v>13</v>
      </c>
      <c r="D122" s="19" t="s">
        <v>939</v>
      </c>
      <c r="G122" s="20"/>
      <c r="H122" s="20"/>
    </row>
    <row r="123" spans="1:11" s="19" customFormat="1" ht="15" customHeight="1" x14ac:dyDescent="0.25">
      <c r="A123" s="21">
        <v>16</v>
      </c>
      <c r="B123" s="21" t="s">
        <v>935</v>
      </c>
      <c r="C123" s="67">
        <v>11</v>
      </c>
      <c r="D123" s="19" t="s">
        <v>939</v>
      </c>
      <c r="G123" s="20"/>
      <c r="H123" s="20"/>
    </row>
    <row r="124" spans="1:11" s="19" customFormat="1" ht="15" customHeight="1" x14ac:dyDescent="0.25">
      <c r="A124" s="21">
        <v>17</v>
      </c>
      <c r="B124" s="26" t="s">
        <v>1104</v>
      </c>
      <c r="C124" s="66">
        <v>8</v>
      </c>
      <c r="D124" s="19" t="s">
        <v>1105</v>
      </c>
      <c r="G124" s="20"/>
      <c r="H124" s="20"/>
    </row>
    <row r="125" spans="1:11" s="19" customFormat="1" ht="15" customHeight="1" x14ac:dyDescent="0.25">
      <c r="A125" s="21"/>
      <c r="C125" s="67" t="s">
        <v>845</v>
      </c>
      <c r="G125" s="20"/>
      <c r="H125" s="20"/>
    </row>
    <row r="126" spans="1:11" s="19" customFormat="1" ht="15" customHeight="1" x14ac:dyDescent="0.25">
      <c r="A126" s="21">
        <v>18</v>
      </c>
      <c r="B126" s="26" t="s">
        <v>1106</v>
      </c>
      <c r="C126" s="66">
        <v>28</v>
      </c>
      <c r="D126" s="19" t="s">
        <v>1105</v>
      </c>
      <c r="G126" s="20"/>
      <c r="H126" s="20"/>
    </row>
    <row r="127" spans="1:11" s="19" customFormat="1" ht="15" customHeight="1" x14ac:dyDescent="0.25">
      <c r="A127" s="21"/>
      <c r="C127" s="67" t="s">
        <v>1110</v>
      </c>
      <c r="G127" s="20"/>
      <c r="H127" s="20"/>
    </row>
    <row r="128" spans="1:11" s="19" customFormat="1" ht="15" customHeight="1" x14ac:dyDescent="0.25">
      <c r="A128" s="21">
        <v>19</v>
      </c>
      <c r="B128" s="26" t="s">
        <v>1108</v>
      </c>
      <c r="C128" s="66">
        <v>51</v>
      </c>
      <c r="D128" s="19" t="s">
        <v>1105</v>
      </c>
      <c r="G128" s="20"/>
      <c r="H128" s="20"/>
    </row>
    <row r="129" spans="1:10" s="19" customFormat="1" ht="15" customHeight="1" x14ac:dyDescent="0.25">
      <c r="A129" s="21">
        <v>20</v>
      </c>
      <c r="B129" s="26" t="s">
        <v>1107</v>
      </c>
      <c r="C129" s="66">
        <v>45</v>
      </c>
      <c r="D129" s="19" t="s">
        <v>1105</v>
      </c>
      <c r="G129" s="20"/>
      <c r="H129" s="20"/>
    </row>
    <row r="130" spans="1:10" s="19" customFormat="1" ht="15" customHeight="1" x14ac:dyDescent="0.25">
      <c r="A130" s="21"/>
      <c r="C130" s="67" t="s">
        <v>848</v>
      </c>
      <c r="G130" s="20"/>
      <c r="H130" s="20"/>
    </row>
    <row r="131" spans="1:10" s="19" customFormat="1" ht="15" customHeight="1" x14ac:dyDescent="0.25">
      <c r="A131" s="21">
        <v>21</v>
      </c>
      <c r="B131" s="21" t="s">
        <v>770</v>
      </c>
      <c r="C131" s="67">
        <v>27</v>
      </c>
      <c r="D131" s="19" t="s">
        <v>939</v>
      </c>
      <c r="G131" s="20"/>
      <c r="H131" s="20"/>
    </row>
    <row r="132" spans="1:10" ht="15" customHeight="1" x14ac:dyDescent="0.25">
      <c r="B132" s="21" t="s">
        <v>480</v>
      </c>
      <c r="C132" s="27"/>
    </row>
    <row r="133" spans="1:10" s="19" customFormat="1" ht="15" customHeight="1" x14ac:dyDescent="0.25">
      <c r="A133" s="21" t="s">
        <v>18</v>
      </c>
      <c r="B133" s="21"/>
      <c r="C133" s="27" t="s">
        <v>855</v>
      </c>
      <c r="D133"/>
      <c r="G133" s="20"/>
      <c r="H133" s="20"/>
      <c r="I133" s="21"/>
    </row>
    <row r="134" spans="1:10" s="19" customFormat="1" ht="15" customHeight="1" x14ac:dyDescent="0.25">
      <c r="A134" s="21">
        <v>1</v>
      </c>
      <c r="B134" s="26" t="s">
        <v>20</v>
      </c>
      <c r="C134" s="66">
        <v>17</v>
      </c>
      <c r="D134" s="19" t="s">
        <v>1105</v>
      </c>
      <c r="G134" s="20"/>
      <c r="H134" s="20"/>
      <c r="I134" s="21"/>
    </row>
    <row r="135" spans="1:10" s="19" customFormat="1" ht="15" customHeight="1" x14ac:dyDescent="0.25">
      <c r="A135" s="21">
        <v>2</v>
      </c>
      <c r="B135" s="26" t="s">
        <v>1100</v>
      </c>
      <c r="C135" s="66">
        <v>11</v>
      </c>
      <c r="D135" s="19" t="s">
        <v>1105</v>
      </c>
      <c r="G135" s="20"/>
      <c r="I135" s="30"/>
      <c r="J135" s="30"/>
    </row>
    <row r="136" spans="1:10" s="19" customFormat="1" ht="15" customHeight="1" x14ac:dyDescent="0.25">
      <c r="A136" s="21"/>
      <c r="B136" s="21"/>
      <c r="C136" s="67" t="s">
        <v>845</v>
      </c>
      <c r="G136" s="20"/>
      <c r="H136" s="20"/>
      <c r="I136" s="21"/>
    </row>
    <row r="137" spans="1:10" s="19" customFormat="1" ht="15" customHeight="1" x14ac:dyDescent="0.25">
      <c r="A137" s="21">
        <v>3</v>
      </c>
      <c r="B137" s="26" t="s">
        <v>195</v>
      </c>
      <c r="C137" s="66">
        <v>20</v>
      </c>
      <c r="D137" s="19" t="s">
        <v>1105</v>
      </c>
      <c r="G137" s="20"/>
      <c r="H137" s="20"/>
      <c r="I137" s="21"/>
    </row>
    <row r="138" spans="1:10" s="19" customFormat="1" ht="15" customHeight="1" x14ac:dyDescent="0.25">
      <c r="A138" s="21">
        <v>4</v>
      </c>
      <c r="B138" s="26" t="s">
        <v>766</v>
      </c>
      <c r="C138" s="66">
        <v>11</v>
      </c>
      <c r="D138" s="19" t="s">
        <v>1105</v>
      </c>
      <c r="G138" s="20"/>
      <c r="H138" s="20"/>
      <c r="I138" s="21"/>
    </row>
    <row r="139" spans="1:10" s="19" customFormat="1" ht="15" customHeight="1" x14ac:dyDescent="0.25">
      <c r="A139" s="21">
        <v>5</v>
      </c>
      <c r="B139" s="21" t="s">
        <v>871</v>
      </c>
      <c r="C139" s="67">
        <v>8</v>
      </c>
      <c r="D139" s="19" t="s">
        <v>939</v>
      </c>
      <c r="G139" s="20"/>
      <c r="H139" s="20"/>
      <c r="I139" s="21"/>
    </row>
    <row r="140" spans="1:10" s="19" customFormat="1" ht="15" customHeight="1" x14ac:dyDescent="0.25">
      <c r="A140" s="21"/>
      <c r="C140" s="67" t="s">
        <v>848</v>
      </c>
      <c r="G140" s="20"/>
      <c r="H140" s="20"/>
      <c r="I140" s="21"/>
    </row>
    <row r="141" spans="1:10" s="19" customFormat="1" ht="15" customHeight="1" x14ac:dyDescent="0.25">
      <c r="A141" s="21">
        <v>6</v>
      </c>
      <c r="B141" s="26" t="s">
        <v>774</v>
      </c>
      <c r="C141" s="67">
        <v>7</v>
      </c>
      <c r="D141" s="19" t="s">
        <v>1105</v>
      </c>
      <c r="G141" s="20"/>
      <c r="H141" s="20"/>
      <c r="I141" s="21"/>
    </row>
    <row r="142" spans="1:10" ht="15" customHeight="1" x14ac:dyDescent="0.25">
      <c r="B142" s="21" t="s">
        <v>480</v>
      </c>
      <c r="C142" s="48"/>
    </row>
    <row r="143" spans="1:10" ht="15" customHeight="1" x14ac:dyDescent="0.25">
      <c r="B143" s="5" t="s">
        <v>663</v>
      </c>
      <c r="C143" s="48"/>
    </row>
    <row r="144" spans="1:10" ht="15" customHeight="1" x14ac:dyDescent="0.25">
      <c r="A144" s="21" t="s">
        <v>37</v>
      </c>
      <c r="C144" s="45" t="s">
        <v>548</v>
      </c>
      <c r="E144" s="2"/>
      <c r="G144"/>
      <c r="H144"/>
    </row>
    <row r="145" spans="1:10" ht="15" customHeight="1" x14ac:dyDescent="0.25">
      <c r="A145" s="21" t="s">
        <v>31</v>
      </c>
      <c r="D145" s="4" t="s">
        <v>152</v>
      </c>
      <c r="E145" s="2">
        <f>SUM(C146:C149)/4</f>
        <v>19.474999999999998</v>
      </c>
      <c r="F145" t="s">
        <v>153</v>
      </c>
      <c r="G145"/>
      <c r="H145"/>
    </row>
    <row r="146" spans="1:10" x14ac:dyDescent="0.25">
      <c r="A146" s="21">
        <v>1</v>
      </c>
      <c r="B146" s="21" t="s">
        <v>163</v>
      </c>
      <c r="C146" s="45">
        <v>22.45</v>
      </c>
      <c r="D146" s="4" t="s">
        <v>586</v>
      </c>
      <c r="E146" s="2"/>
      <c r="F146" s="19"/>
      <c r="G146"/>
      <c r="H146"/>
    </row>
    <row r="147" spans="1:10" x14ac:dyDescent="0.25">
      <c r="A147" s="21">
        <v>1</v>
      </c>
      <c r="B147" s="21" t="s">
        <v>1</v>
      </c>
      <c r="C147" s="45">
        <v>22.45</v>
      </c>
      <c r="D147" s="4" t="s">
        <v>586</v>
      </c>
      <c r="E147" s="2" t="s">
        <v>595</v>
      </c>
      <c r="F147" s="19"/>
      <c r="G147"/>
      <c r="H147"/>
    </row>
    <row r="148" spans="1:10" x14ac:dyDescent="0.25">
      <c r="A148" s="21">
        <v>3</v>
      </c>
      <c r="B148" s="21" t="s">
        <v>176</v>
      </c>
      <c r="C148" s="45">
        <v>17.45</v>
      </c>
      <c r="D148" t="s">
        <v>319</v>
      </c>
      <c r="E148" s="2"/>
      <c r="G148"/>
      <c r="H148"/>
    </row>
    <row r="149" spans="1:10" s="19" customFormat="1" x14ac:dyDescent="0.25">
      <c r="A149" s="21">
        <v>4</v>
      </c>
      <c r="B149" s="21" t="s">
        <v>232</v>
      </c>
      <c r="C149" s="45">
        <v>15.55</v>
      </c>
      <c r="D149" s="4" t="s">
        <v>992</v>
      </c>
      <c r="E149" s="2"/>
      <c r="I149" s="21"/>
    </row>
    <row r="150" spans="1:10" x14ac:dyDescent="0.25">
      <c r="B150" s="21" t="s">
        <v>480</v>
      </c>
      <c r="E150" s="2"/>
      <c r="G150"/>
      <c r="H150"/>
    </row>
    <row r="151" spans="1:10" x14ac:dyDescent="0.25">
      <c r="A151" s="21" t="s">
        <v>18</v>
      </c>
      <c r="D151" s="4" t="s">
        <v>152</v>
      </c>
      <c r="E151" s="2">
        <f>SUM(C152:C154)/3</f>
        <v>11.106666666666667</v>
      </c>
      <c r="F151" t="s">
        <v>153</v>
      </c>
      <c r="G151"/>
      <c r="H151"/>
    </row>
    <row r="152" spans="1:10" x14ac:dyDescent="0.25">
      <c r="A152" s="21">
        <v>1</v>
      </c>
      <c r="B152" s="21" t="s">
        <v>169</v>
      </c>
      <c r="C152" s="45">
        <v>15.3</v>
      </c>
      <c r="D152" t="s">
        <v>304</v>
      </c>
      <c r="E152" s="2"/>
      <c r="G152"/>
      <c r="H152"/>
      <c r="I152" s="26"/>
      <c r="J152" s="30"/>
    </row>
    <row r="153" spans="1:10" x14ac:dyDescent="0.25">
      <c r="A153" s="21">
        <v>2</v>
      </c>
      <c r="B153" s="21" t="s">
        <v>194</v>
      </c>
      <c r="C153" s="45">
        <v>10</v>
      </c>
      <c r="D153" t="s">
        <v>319</v>
      </c>
      <c r="E153" s="2"/>
      <c r="G153"/>
      <c r="H153"/>
      <c r="I153" s="26"/>
      <c r="J153" s="30"/>
    </row>
    <row r="154" spans="1:10" x14ac:dyDescent="0.25">
      <c r="A154" s="21">
        <v>3</v>
      </c>
      <c r="B154" s="21" t="s">
        <v>35</v>
      </c>
      <c r="C154" s="45">
        <v>8.02</v>
      </c>
      <c r="D154" t="s">
        <v>628</v>
      </c>
      <c r="E154" s="2"/>
      <c r="G154"/>
      <c r="H154"/>
      <c r="J154" s="30"/>
    </row>
    <row r="155" spans="1:10" x14ac:dyDescent="0.25">
      <c r="B155" s="21" t="s">
        <v>480</v>
      </c>
      <c r="E155" s="2"/>
      <c r="G155"/>
      <c r="H155"/>
      <c r="J155" s="30"/>
    </row>
    <row r="156" spans="1:10" s="19" customFormat="1" ht="13.5" customHeight="1" x14ac:dyDescent="0.25">
      <c r="A156" s="21"/>
      <c r="B156" s="40"/>
      <c r="C156" s="48"/>
      <c r="G156" s="20"/>
      <c r="H156" s="20"/>
      <c r="J156" s="30"/>
    </row>
    <row r="157" spans="1:10" ht="12.75" customHeight="1" x14ac:dyDescent="0.25">
      <c r="B157" s="5" t="s">
        <v>664</v>
      </c>
      <c r="C157" s="48"/>
      <c r="J157" s="30"/>
    </row>
    <row r="158" spans="1:10" x14ac:dyDescent="0.25">
      <c r="A158" s="21" t="s">
        <v>0</v>
      </c>
      <c r="C158" s="45" t="s">
        <v>357</v>
      </c>
      <c r="D158" s="1" t="s">
        <v>358</v>
      </c>
      <c r="E158" s="2">
        <f>SUM(C159:C165)/7</f>
        <v>12.285714285714286</v>
      </c>
      <c r="F158" t="s">
        <v>262</v>
      </c>
      <c r="G158"/>
      <c r="H158"/>
      <c r="J158" s="30"/>
    </row>
    <row r="159" spans="1:10" s="19" customFormat="1" x14ac:dyDescent="0.25">
      <c r="A159" s="21">
        <v>1</v>
      </c>
      <c r="B159" s="21" t="s">
        <v>163</v>
      </c>
      <c r="C159" s="45">
        <v>30</v>
      </c>
      <c r="D159" t="s">
        <v>197</v>
      </c>
      <c r="E159" s="2"/>
      <c r="I159" s="26"/>
      <c r="J159" s="30"/>
    </row>
    <row r="160" spans="1:10" s="19" customFormat="1" x14ac:dyDescent="0.25">
      <c r="A160" s="21">
        <v>2</v>
      </c>
      <c r="B160" s="21" t="s">
        <v>4</v>
      </c>
      <c r="C160" s="45">
        <v>17</v>
      </c>
      <c r="D160" t="s">
        <v>197</v>
      </c>
      <c r="E160" s="2"/>
      <c r="I160" s="26"/>
      <c r="J160" s="30"/>
    </row>
    <row r="161" spans="1:10" s="19" customFormat="1" x14ac:dyDescent="0.25">
      <c r="A161" s="21">
        <v>3</v>
      </c>
      <c r="B161" s="26" t="s">
        <v>861</v>
      </c>
      <c r="C161" s="45">
        <v>11</v>
      </c>
      <c r="D161" s="19" t="s">
        <v>874</v>
      </c>
      <c r="E161" s="2"/>
      <c r="I161" s="26"/>
      <c r="J161" s="30"/>
    </row>
    <row r="162" spans="1:10" s="19" customFormat="1" x14ac:dyDescent="0.25">
      <c r="A162" s="21">
        <v>4</v>
      </c>
      <c r="B162" s="26" t="s">
        <v>862</v>
      </c>
      <c r="C162" s="45">
        <v>10</v>
      </c>
      <c r="D162" s="19" t="s">
        <v>874</v>
      </c>
      <c r="E162" s="2"/>
      <c r="I162" s="26"/>
      <c r="J162" s="30"/>
    </row>
    <row r="163" spans="1:10" s="19" customFormat="1" x14ac:dyDescent="0.25">
      <c r="A163" s="21">
        <v>5</v>
      </c>
      <c r="B163" s="26" t="s">
        <v>863</v>
      </c>
      <c r="C163" s="45">
        <v>7</v>
      </c>
      <c r="D163" s="19" t="s">
        <v>874</v>
      </c>
      <c r="E163" s="2"/>
      <c r="I163" s="26"/>
      <c r="J163" s="30"/>
    </row>
    <row r="164" spans="1:10" s="19" customFormat="1" x14ac:dyDescent="0.25">
      <c r="A164" s="21">
        <v>6</v>
      </c>
      <c r="B164" s="26" t="s">
        <v>10</v>
      </c>
      <c r="C164" s="45">
        <v>6</v>
      </c>
      <c r="D164" s="19" t="s">
        <v>874</v>
      </c>
      <c r="E164" s="2"/>
      <c r="I164" s="26"/>
      <c r="J164" s="30"/>
    </row>
    <row r="165" spans="1:10" s="19" customFormat="1" x14ac:dyDescent="0.25">
      <c r="A165" s="21">
        <v>7</v>
      </c>
      <c r="B165" s="26" t="s">
        <v>864</v>
      </c>
      <c r="C165" s="45">
        <v>5</v>
      </c>
      <c r="D165" s="19" t="s">
        <v>874</v>
      </c>
      <c r="E165" s="2"/>
      <c r="I165" s="26"/>
      <c r="J165" s="30"/>
    </row>
    <row r="166" spans="1:10" s="19" customFormat="1" x14ac:dyDescent="0.25">
      <c r="A166" s="21"/>
      <c r="B166" s="21"/>
      <c r="C166" s="45" t="s">
        <v>360</v>
      </c>
      <c r="E166" s="2"/>
      <c r="I166" s="26"/>
      <c r="J166" s="30"/>
    </row>
    <row r="167" spans="1:10" s="19" customFormat="1" x14ac:dyDescent="0.25">
      <c r="A167" s="21">
        <v>8</v>
      </c>
      <c r="B167" s="26" t="s">
        <v>865</v>
      </c>
      <c r="C167" s="45">
        <v>15</v>
      </c>
      <c r="D167" s="19" t="s">
        <v>874</v>
      </c>
      <c r="E167" s="2"/>
      <c r="I167" s="26"/>
      <c r="J167" s="30"/>
    </row>
    <row r="168" spans="1:10" s="19" customFormat="1" x14ac:dyDescent="0.25">
      <c r="A168" s="21">
        <v>9</v>
      </c>
      <c r="B168" s="26" t="s">
        <v>760</v>
      </c>
      <c r="C168" s="45">
        <v>10</v>
      </c>
      <c r="D168" s="19" t="s">
        <v>874</v>
      </c>
      <c r="E168" s="2"/>
      <c r="I168" s="26"/>
      <c r="J168" s="30"/>
    </row>
    <row r="169" spans="1:10" s="19" customFormat="1" x14ac:dyDescent="0.25">
      <c r="A169" s="21">
        <v>10</v>
      </c>
      <c r="B169" s="26" t="s">
        <v>866</v>
      </c>
      <c r="C169" s="45">
        <v>9</v>
      </c>
      <c r="D169" s="19" t="s">
        <v>874</v>
      </c>
      <c r="E169" s="2"/>
      <c r="I169" s="26"/>
      <c r="J169" s="30"/>
    </row>
    <row r="170" spans="1:10" s="19" customFormat="1" x14ac:dyDescent="0.25">
      <c r="A170" s="21"/>
      <c r="C170" s="45" t="s">
        <v>361</v>
      </c>
      <c r="E170" s="2"/>
      <c r="I170" s="26"/>
      <c r="J170" s="30"/>
    </row>
    <row r="171" spans="1:10" s="19" customFormat="1" x14ac:dyDescent="0.25">
      <c r="A171" s="21">
        <v>11</v>
      </c>
      <c r="B171" s="26" t="s">
        <v>755</v>
      </c>
      <c r="C171" s="45">
        <v>13</v>
      </c>
      <c r="D171" s="19" t="s">
        <v>874</v>
      </c>
      <c r="E171" s="2"/>
      <c r="I171" s="26"/>
      <c r="J171" s="30"/>
    </row>
    <row r="172" spans="1:10" s="19" customFormat="1" x14ac:dyDescent="0.25">
      <c r="A172" s="21">
        <v>12</v>
      </c>
      <c r="B172" s="26" t="s">
        <v>867</v>
      </c>
      <c r="C172" s="45">
        <v>6</v>
      </c>
      <c r="D172" s="19" t="s">
        <v>874</v>
      </c>
      <c r="E172" s="2"/>
      <c r="I172" s="26"/>
      <c r="J172" s="30"/>
    </row>
    <row r="173" spans="1:10" s="19" customFormat="1" x14ac:dyDescent="0.25">
      <c r="A173" s="21"/>
      <c r="C173" s="45" t="s">
        <v>873</v>
      </c>
      <c r="E173" s="2"/>
      <c r="I173" s="26"/>
      <c r="J173" s="30"/>
    </row>
    <row r="174" spans="1:10" s="19" customFormat="1" x14ac:dyDescent="0.25">
      <c r="A174" s="21">
        <v>13</v>
      </c>
      <c r="B174" s="26" t="s">
        <v>868</v>
      </c>
      <c r="C174" s="45">
        <v>23</v>
      </c>
      <c r="D174" s="19" t="s">
        <v>874</v>
      </c>
      <c r="E174" s="2"/>
      <c r="I174" s="26"/>
      <c r="J174" s="30"/>
    </row>
    <row r="175" spans="1:10" s="19" customFormat="1" x14ac:dyDescent="0.25">
      <c r="A175" s="21">
        <v>14</v>
      </c>
      <c r="B175" s="26" t="s">
        <v>869</v>
      </c>
      <c r="C175" s="45">
        <v>12</v>
      </c>
      <c r="D175" s="19" t="s">
        <v>874</v>
      </c>
      <c r="E175" s="2"/>
      <c r="I175" s="26"/>
      <c r="J175" s="30"/>
    </row>
    <row r="176" spans="1:10" x14ac:dyDescent="0.25">
      <c r="A176" s="21">
        <v>15</v>
      </c>
      <c r="B176" s="26" t="s">
        <v>870</v>
      </c>
      <c r="C176" s="45">
        <v>7</v>
      </c>
      <c r="D176" s="19" t="s">
        <v>874</v>
      </c>
      <c r="E176" s="2"/>
      <c r="G176"/>
      <c r="H176"/>
      <c r="J176" s="30"/>
    </row>
    <row r="177" spans="1:10" x14ac:dyDescent="0.25">
      <c r="C177" s="45" t="s">
        <v>337</v>
      </c>
      <c r="E177" s="2"/>
      <c r="G177"/>
      <c r="H177"/>
      <c r="J177" s="30"/>
    </row>
    <row r="178" spans="1:10" s="19" customFormat="1" x14ac:dyDescent="0.25">
      <c r="A178" s="21">
        <v>16</v>
      </c>
      <c r="B178" s="26" t="s">
        <v>872</v>
      </c>
      <c r="C178" s="31">
        <v>11</v>
      </c>
      <c r="D178" s="19" t="s">
        <v>874</v>
      </c>
      <c r="E178" s="2"/>
      <c r="I178" s="21"/>
      <c r="J178" s="30"/>
    </row>
    <row r="179" spans="1:10" x14ac:dyDescent="0.25">
      <c r="B179" s="21" t="s">
        <v>480</v>
      </c>
      <c r="E179" s="2"/>
      <c r="G179"/>
      <c r="H179"/>
      <c r="J179" s="30"/>
    </row>
    <row r="180" spans="1:10" x14ac:dyDescent="0.25">
      <c r="A180" s="21" t="s">
        <v>27</v>
      </c>
      <c r="C180" s="27" t="s">
        <v>360</v>
      </c>
      <c r="E180" s="2"/>
      <c r="G180"/>
      <c r="H180"/>
      <c r="J180" s="30"/>
    </row>
    <row r="181" spans="1:10" x14ac:dyDescent="0.25">
      <c r="A181" s="21">
        <v>1</v>
      </c>
      <c r="B181" s="30" t="s">
        <v>20</v>
      </c>
      <c r="C181" s="28">
        <v>7</v>
      </c>
      <c r="D181" s="19" t="s">
        <v>874</v>
      </c>
      <c r="E181" s="2"/>
      <c r="G181"/>
      <c r="H181"/>
      <c r="J181" s="30"/>
    </row>
    <row r="182" spans="1:10" s="19" customFormat="1" x14ac:dyDescent="0.25">
      <c r="A182" s="21"/>
      <c r="B182" s="30"/>
      <c r="C182" s="28" t="s">
        <v>627</v>
      </c>
      <c r="E182" s="2"/>
      <c r="I182" s="21"/>
      <c r="J182" s="30"/>
    </row>
    <row r="183" spans="1:10" s="19" customFormat="1" x14ac:dyDescent="0.25">
      <c r="A183" s="21">
        <v>2</v>
      </c>
      <c r="B183" s="26" t="s">
        <v>195</v>
      </c>
      <c r="C183" s="31">
        <v>11</v>
      </c>
      <c r="D183" s="19" t="s">
        <v>874</v>
      </c>
      <c r="E183" s="2"/>
      <c r="I183" s="21"/>
      <c r="J183" s="30"/>
    </row>
    <row r="184" spans="1:10" s="19" customFormat="1" x14ac:dyDescent="0.25">
      <c r="A184" s="21">
        <v>3</v>
      </c>
      <c r="B184" s="26" t="s">
        <v>871</v>
      </c>
      <c r="C184" s="31">
        <v>5</v>
      </c>
      <c r="D184" s="19" t="s">
        <v>874</v>
      </c>
      <c r="E184" s="2"/>
      <c r="I184" s="21"/>
      <c r="J184" s="30"/>
    </row>
    <row r="185" spans="1:10" x14ac:dyDescent="0.25">
      <c r="B185" s="21" t="s">
        <v>480</v>
      </c>
      <c r="C185" s="28"/>
      <c r="D185" s="19"/>
      <c r="E185" s="2"/>
      <c r="F185" s="19"/>
      <c r="G185"/>
      <c r="H185"/>
      <c r="J185" s="30"/>
    </row>
    <row r="186" spans="1:10" ht="12.75" customHeight="1" x14ac:dyDescent="0.25">
      <c r="B186" s="40"/>
      <c r="C186" s="48"/>
      <c r="J186" s="30"/>
    </row>
    <row r="187" spans="1:10" ht="12.75" customHeight="1" x14ac:dyDescent="0.25">
      <c r="B187" s="5" t="s">
        <v>665</v>
      </c>
      <c r="C187" s="48"/>
      <c r="D187" s="23" t="s">
        <v>548</v>
      </c>
      <c r="J187" s="30"/>
    </row>
    <row r="188" spans="1:10" x14ac:dyDescent="0.25">
      <c r="A188" s="21" t="s">
        <v>0</v>
      </c>
      <c r="D188" s="4" t="s">
        <v>152</v>
      </c>
      <c r="E188" s="2">
        <f>SUM(C189:C228)/40</f>
        <v>14.262749999999997</v>
      </c>
      <c r="F188" t="s">
        <v>153</v>
      </c>
      <c r="G188"/>
      <c r="H188"/>
    </row>
    <row r="189" spans="1:10" x14ac:dyDescent="0.25">
      <c r="A189" s="21">
        <v>1</v>
      </c>
      <c r="B189" s="21" t="s">
        <v>4</v>
      </c>
      <c r="C189" s="45">
        <v>22.15</v>
      </c>
      <c r="D189" t="s">
        <v>339</v>
      </c>
      <c r="E189" s="2"/>
      <c r="G189"/>
      <c r="H189"/>
      <c r="I189" s="59"/>
      <c r="J189" s="60"/>
    </row>
    <row r="190" spans="1:10" x14ac:dyDescent="0.25">
      <c r="A190" s="21">
        <v>1</v>
      </c>
      <c r="B190" s="21" t="s">
        <v>163</v>
      </c>
      <c r="C190" s="45">
        <v>22.15</v>
      </c>
      <c r="D190" t="s">
        <v>339</v>
      </c>
      <c r="E190" s="2"/>
      <c r="G190"/>
      <c r="H190"/>
      <c r="I190" s="59"/>
      <c r="J190" s="60"/>
    </row>
    <row r="191" spans="1:10" x14ac:dyDescent="0.25">
      <c r="A191" s="21">
        <v>3</v>
      </c>
      <c r="B191" s="21" t="s">
        <v>126</v>
      </c>
      <c r="C191" s="45">
        <v>21.45</v>
      </c>
      <c r="D191" t="s">
        <v>340</v>
      </c>
      <c r="E191" s="2"/>
      <c r="G191"/>
      <c r="H191"/>
      <c r="I191" s="59"/>
      <c r="J191" s="60"/>
    </row>
    <row r="192" spans="1:10" x14ac:dyDescent="0.25">
      <c r="A192" s="21">
        <v>3</v>
      </c>
      <c r="B192" s="21" t="s">
        <v>341</v>
      </c>
      <c r="C192" s="45">
        <v>21.45</v>
      </c>
      <c r="D192" t="s">
        <v>339</v>
      </c>
      <c r="E192" s="2"/>
      <c r="G192"/>
      <c r="H192"/>
      <c r="I192" s="59"/>
      <c r="J192" s="60"/>
    </row>
    <row r="193" spans="1:10" x14ac:dyDescent="0.25">
      <c r="A193" s="21">
        <v>5</v>
      </c>
      <c r="B193" s="21" t="s">
        <v>33</v>
      </c>
      <c r="C193" s="45">
        <v>19.649999999999999</v>
      </c>
      <c r="D193" t="s">
        <v>339</v>
      </c>
      <c r="E193" s="2"/>
      <c r="G193"/>
      <c r="H193"/>
      <c r="I193" s="59"/>
      <c r="J193" s="60"/>
    </row>
    <row r="194" spans="1:10" x14ac:dyDescent="0.25">
      <c r="A194" s="21">
        <v>6</v>
      </c>
      <c r="B194" s="21" t="s">
        <v>446</v>
      </c>
      <c r="C194" s="45">
        <v>19.2</v>
      </c>
      <c r="D194" t="s">
        <v>335</v>
      </c>
      <c r="E194" s="2"/>
      <c r="G194"/>
      <c r="H194"/>
      <c r="I194" s="59"/>
      <c r="J194" s="60"/>
    </row>
    <row r="195" spans="1:10" x14ac:dyDescent="0.25">
      <c r="A195" s="21">
        <v>7</v>
      </c>
      <c r="B195" s="21" t="s">
        <v>1</v>
      </c>
      <c r="C195" s="45">
        <v>19.149999999999999</v>
      </c>
      <c r="D195" t="s">
        <v>339</v>
      </c>
      <c r="E195" s="2"/>
      <c r="G195"/>
      <c r="H195"/>
      <c r="I195" s="59"/>
      <c r="J195" s="60"/>
    </row>
    <row r="196" spans="1:10" x14ac:dyDescent="0.25">
      <c r="A196" s="21">
        <v>8</v>
      </c>
      <c r="B196" s="21" t="s">
        <v>144</v>
      </c>
      <c r="C196" s="45">
        <v>18.899999999999999</v>
      </c>
      <c r="D196" t="s">
        <v>340</v>
      </c>
      <c r="E196" s="2"/>
      <c r="G196"/>
      <c r="H196"/>
      <c r="I196" s="59"/>
      <c r="J196" s="60"/>
    </row>
    <row r="197" spans="1:10" x14ac:dyDescent="0.25">
      <c r="A197" s="21">
        <v>9</v>
      </c>
      <c r="B197" s="21" t="s">
        <v>234</v>
      </c>
      <c r="C197" s="45" t="s">
        <v>353</v>
      </c>
      <c r="D197" t="s">
        <v>340</v>
      </c>
      <c r="E197" s="2"/>
      <c r="G197"/>
      <c r="H197"/>
      <c r="I197" s="59"/>
      <c r="J197" s="60"/>
    </row>
    <row r="198" spans="1:10" x14ac:dyDescent="0.25">
      <c r="A198" s="21">
        <v>10</v>
      </c>
      <c r="B198" s="21" t="s">
        <v>342</v>
      </c>
      <c r="C198" s="45">
        <v>16.149999999999999</v>
      </c>
      <c r="D198" t="s">
        <v>339</v>
      </c>
      <c r="E198" s="2"/>
      <c r="G198"/>
      <c r="H198"/>
      <c r="I198" s="62"/>
      <c r="J198" s="60"/>
    </row>
    <row r="199" spans="1:10" x14ac:dyDescent="0.25">
      <c r="A199" s="21">
        <v>11.133333333333301</v>
      </c>
      <c r="B199" s="21" t="s">
        <v>295</v>
      </c>
      <c r="C199" s="45">
        <v>15.15</v>
      </c>
      <c r="D199" t="s">
        <v>339</v>
      </c>
      <c r="E199" s="2"/>
      <c r="G199"/>
      <c r="H199"/>
      <c r="I199"/>
    </row>
    <row r="200" spans="1:10" x14ac:dyDescent="0.25">
      <c r="A200" s="21">
        <v>11</v>
      </c>
      <c r="B200" s="21" t="s">
        <v>343</v>
      </c>
      <c r="C200" s="45">
        <v>15.15</v>
      </c>
      <c r="D200" t="s">
        <v>339</v>
      </c>
      <c r="E200" s="2"/>
      <c r="G200"/>
      <c r="H200"/>
      <c r="I200"/>
    </row>
    <row r="201" spans="1:10" x14ac:dyDescent="0.25">
      <c r="A201" s="21">
        <v>11</v>
      </c>
      <c r="B201" s="21" t="s">
        <v>3</v>
      </c>
      <c r="C201" s="45">
        <v>15.15</v>
      </c>
      <c r="D201" t="s">
        <v>339</v>
      </c>
      <c r="E201" s="2"/>
      <c r="G201"/>
      <c r="H201"/>
      <c r="I201"/>
    </row>
    <row r="202" spans="1:10" s="19" customFormat="1" x14ac:dyDescent="0.25">
      <c r="A202" s="21">
        <v>11</v>
      </c>
      <c r="B202" s="57" t="s">
        <v>763</v>
      </c>
      <c r="C202" s="58">
        <v>15.15</v>
      </c>
      <c r="D202" s="19" t="s">
        <v>1045</v>
      </c>
      <c r="E202" s="2"/>
    </row>
    <row r="203" spans="1:10" s="19" customFormat="1" x14ac:dyDescent="0.25">
      <c r="A203" s="21">
        <v>15.303030303030299</v>
      </c>
      <c r="B203" s="57" t="s">
        <v>207</v>
      </c>
      <c r="C203" s="58">
        <v>15.14</v>
      </c>
      <c r="D203" s="19" t="s">
        <v>1045</v>
      </c>
      <c r="E203" s="2"/>
    </row>
    <row r="204" spans="1:10" s="19" customFormat="1" x14ac:dyDescent="0.25">
      <c r="A204" s="21">
        <v>16.345454545454501</v>
      </c>
      <c r="B204" s="57" t="s">
        <v>1042</v>
      </c>
      <c r="C204" s="58">
        <v>14.4</v>
      </c>
      <c r="D204" s="19" t="s">
        <v>1045</v>
      </c>
      <c r="E204" s="2"/>
    </row>
    <row r="205" spans="1:10" x14ac:dyDescent="0.25">
      <c r="A205" s="21">
        <v>17.387878787878801</v>
      </c>
      <c r="B205" s="21" t="s">
        <v>344</v>
      </c>
      <c r="C205" s="45">
        <v>14.2</v>
      </c>
      <c r="D205" t="s">
        <v>335</v>
      </c>
      <c r="E205" s="2"/>
      <c r="G205"/>
      <c r="H205"/>
      <c r="I205"/>
    </row>
    <row r="206" spans="1:10" x14ac:dyDescent="0.25">
      <c r="A206" s="21">
        <v>17</v>
      </c>
      <c r="B206" s="21" t="s">
        <v>213</v>
      </c>
      <c r="C206" s="45">
        <v>14.2</v>
      </c>
      <c r="D206" t="s">
        <v>335</v>
      </c>
      <c r="E206" s="2"/>
      <c r="G206"/>
      <c r="H206"/>
      <c r="I206"/>
    </row>
    <row r="207" spans="1:10" x14ac:dyDescent="0.25">
      <c r="A207" s="21">
        <v>19.472727272727301</v>
      </c>
      <c r="B207" s="21" t="s">
        <v>232</v>
      </c>
      <c r="C207" s="45">
        <v>14.15</v>
      </c>
      <c r="D207" t="s">
        <v>339</v>
      </c>
      <c r="E207" s="2"/>
      <c r="G207"/>
      <c r="H207"/>
      <c r="I207"/>
    </row>
    <row r="208" spans="1:10" x14ac:dyDescent="0.25">
      <c r="A208" s="21">
        <v>19</v>
      </c>
      <c r="B208" s="21" t="s">
        <v>345</v>
      </c>
      <c r="C208" s="45">
        <v>14.15</v>
      </c>
      <c r="D208" t="s">
        <v>339</v>
      </c>
      <c r="E208" s="2"/>
      <c r="G208"/>
      <c r="H208"/>
      <c r="I208"/>
    </row>
    <row r="209" spans="1:9" x14ac:dyDescent="0.25">
      <c r="A209" s="21">
        <v>21.557575757575801</v>
      </c>
      <c r="B209" s="21" t="s">
        <v>211</v>
      </c>
      <c r="C209" s="45">
        <v>13.95</v>
      </c>
      <c r="D209" t="s">
        <v>335</v>
      </c>
      <c r="E209" s="2"/>
      <c r="G209"/>
      <c r="H209"/>
      <c r="I209"/>
    </row>
    <row r="210" spans="1:9" s="19" customFormat="1" x14ac:dyDescent="0.25">
      <c r="A210" s="21">
        <v>22.6</v>
      </c>
      <c r="B210" s="57" t="s">
        <v>287</v>
      </c>
      <c r="C210" s="58">
        <v>13.8</v>
      </c>
      <c r="D210" s="19" t="s">
        <v>1045</v>
      </c>
      <c r="E210" s="2"/>
    </row>
    <row r="211" spans="1:9" s="19" customFormat="1" x14ac:dyDescent="0.25">
      <c r="A211" s="21">
        <v>23</v>
      </c>
      <c r="B211" s="57" t="s">
        <v>1041</v>
      </c>
      <c r="C211" s="58">
        <v>13.8</v>
      </c>
      <c r="D211" s="19" t="s">
        <v>1045</v>
      </c>
      <c r="E211" s="2"/>
    </row>
    <row r="212" spans="1:9" x14ac:dyDescent="0.25">
      <c r="A212" s="21">
        <v>24.684848484848501</v>
      </c>
      <c r="B212" s="21" t="s">
        <v>346</v>
      </c>
      <c r="C212" s="45">
        <v>13.2</v>
      </c>
      <c r="D212" t="s">
        <v>335</v>
      </c>
      <c r="E212" s="2"/>
      <c r="G212"/>
      <c r="H212"/>
      <c r="I212"/>
    </row>
    <row r="213" spans="1:9" x14ac:dyDescent="0.25">
      <c r="A213" s="21">
        <v>25.727272727272702</v>
      </c>
      <c r="B213" s="21" t="s">
        <v>347</v>
      </c>
      <c r="C213" s="45">
        <v>13.15</v>
      </c>
      <c r="D213" t="s">
        <v>339</v>
      </c>
      <c r="E213" s="2"/>
      <c r="G213"/>
      <c r="H213"/>
      <c r="I213"/>
    </row>
    <row r="214" spans="1:9" x14ac:dyDescent="0.25">
      <c r="A214" s="21">
        <v>26</v>
      </c>
      <c r="B214" s="21" t="s">
        <v>148</v>
      </c>
      <c r="C214" s="45">
        <v>13.15</v>
      </c>
      <c r="D214" t="s">
        <v>339</v>
      </c>
      <c r="E214" s="2"/>
      <c r="G214"/>
      <c r="H214"/>
      <c r="I214"/>
    </row>
    <row r="215" spans="1:9" x14ac:dyDescent="0.25">
      <c r="A215" s="21">
        <v>26</v>
      </c>
      <c r="B215" s="21" t="s">
        <v>348</v>
      </c>
      <c r="C215" s="45">
        <v>13.15</v>
      </c>
      <c r="D215" t="s">
        <v>339</v>
      </c>
      <c r="E215" s="2"/>
      <c r="G215"/>
      <c r="H215"/>
      <c r="I215"/>
    </row>
    <row r="216" spans="1:9" s="19" customFormat="1" x14ac:dyDescent="0.25">
      <c r="A216" s="21">
        <v>28.854545454545502</v>
      </c>
      <c r="B216" s="57" t="s">
        <v>330</v>
      </c>
      <c r="C216" s="58">
        <v>12.65</v>
      </c>
      <c r="D216" s="19" t="s">
        <v>1045</v>
      </c>
      <c r="E216" s="2"/>
    </row>
    <row r="217" spans="1:9" s="19" customFormat="1" x14ac:dyDescent="0.25">
      <c r="A217" s="21">
        <v>29</v>
      </c>
      <c r="B217" s="57" t="s">
        <v>1043</v>
      </c>
      <c r="C217" s="58">
        <v>12.65</v>
      </c>
      <c r="D217" s="19" t="s">
        <v>1045</v>
      </c>
      <c r="E217" s="2"/>
    </row>
    <row r="218" spans="1:9" x14ac:dyDescent="0.25">
      <c r="A218" s="21">
        <v>30.939393939393899</v>
      </c>
      <c r="B218" s="21" t="s">
        <v>333</v>
      </c>
      <c r="C218" s="45">
        <v>12.2</v>
      </c>
      <c r="D218" t="s">
        <v>335</v>
      </c>
      <c r="E218" s="2"/>
      <c r="G218"/>
      <c r="H218"/>
      <c r="I218"/>
    </row>
    <row r="219" spans="1:9" x14ac:dyDescent="0.25">
      <c r="A219" s="21">
        <v>31</v>
      </c>
      <c r="B219" s="21" t="s">
        <v>349</v>
      </c>
      <c r="C219" s="45">
        <v>12.2</v>
      </c>
      <c r="D219" t="s">
        <v>335</v>
      </c>
      <c r="E219" s="2"/>
      <c r="G219"/>
      <c r="H219"/>
      <c r="I219"/>
    </row>
    <row r="220" spans="1:9" x14ac:dyDescent="0.25">
      <c r="A220" s="21">
        <v>33.024242424242402</v>
      </c>
      <c r="B220" s="21" t="s">
        <v>251</v>
      </c>
      <c r="C220" s="45">
        <v>12.15</v>
      </c>
      <c r="D220" t="s">
        <v>339</v>
      </c>
      <c r="E220" s="2"/>
      <c r="G220"/>
      <c r="H220"/>
      <c r="I220"/>
    </row>
    <row r="221" spans="1:9" x14ac:dyDescent="0.25">
      <c r="A221" s="21">
        <v>33</v>
      </c>
      <c r="B221" s="21" t="s">
        <v>350</v>
      </c>
      <c r="C221" s="45">
        <v>12.15</v>
      </c>
      <c r="D221" t="s">
        <v>339</v>
      </c>
      <c r="E221" s="2"/>
      <c r="G221"/>
      <c r="H221"/>
      <c r="I221"/>
    </row>
    <row r="222" spans="1:9" x14ac:dyDescent="0.25">
      <c r="A222" s="21">
        <v>33</v>
      </c>
      <c r="B222" s="21" t="s">
        <v>351</v>
      </c>
      <c r="C222" s="45">
        <v>12.15</v>
      </c>
      <c r="D222" t="s">
        <v>339</v>
      </c>
      <c r="E222" s="2"/>
      <c r="G222"/>
      <c r="H222"/>
      <c r="I222"/>
    </row>
    <row r="223" spans="1:9" x14ac:dyDescent="0.25">
      <c r="A223" s="21">
        <v>36.151515151515198</v>
      </c>
      <c r="B223" s="21" t="s">
        <v>332</v>
      </c>
      <c r="C223" s="45">
        <v>11.45</v>
      </c>
      <c r="D223" t="s">
        <v>335</v>
      </c>
      <c r="E223" s="2"/>
      <c r="G223"/>
      <c r="H223"/>
      <c r="I223"/>
    </row>
    <row r="224" spans="1:9" x14ac:dyDescent="0.25">
      <c r="A224" s="21">
        <v>36</v>
      </c>
      <c r="B224" s="21" t="s">
        <v>321</v>
      </c>
      <c r="C224" s="45">
        <v>11.45</v>
      </c>
      <c r="D224" t="s">
        <v>340</v>
      </c>
      <c r="E224" s="2"/>
      <c r="G224"/>
      <c r="H224"/>
      <c r="I224"/>
    </row>
    <row r="225" spans="1:9" x14ac:dyDescent="0.25">
      <c r="A225" s="21">
        <v>36</v>
      </c>
      <c r="B225" s="21" t="s">
        <v>352</v>
      </c>
      <c r="C225" s="45">
        <v>11.45</v>
      </c>
      <c r="D225" t="s">
        <v>335</v>
      </c>
      <c r="E225" s="2"/>
      <c r="G225"/>
      <c r="H225"/>
      <c r="I225"/>
    </row>
    <row r="226" spans="1:9" x14ac:dyDescent="0.25">
      <c r="A226" s="21">
        <v>39.278787878787902</v>
      </c>
      <c r="B226" s="21" t="s">
        <v>217</v>
      </c>
      <c r="C226" s="45">
        <v>10.199999999999999</v>
      </c>
      <c r="D226" t="s">
        <v>335</v>
      </c>
      <c r="E226" s="2"/>
      <c r="G226"/>
      <c r="H226"/>
      <c r="I226"/>
    </row>
    <row r="227" spans="1:9" s="19" customFormat="1" x14ac:dyDescent="0.25">
      <c r="A227" s="21">
        <v>40.321212121212099</v>
      </c>
      <c r="B227" s="57" t="s">
        <v>719</v>
      </c>
      <c r="C227" s="58">
        <v>10.1</v>
      </c>
      <c r="D227" s="19" t="s">
        <v>1045</v>
      </c>
      <c r="E227" s="2"/>
    </row>
    <row r="228" spans="1:9" x14ac:dyDescent="0.25">
      <c r="A228" s="21">
        <v>41.363636363636402</v>
      </c>
      <c r="B228" s="21" t="s">
        <v>249</v>
      </c>
      <c r="C228" s="45">
        <v>8.42</v>
      </c>
      <c r="D228" t="s">
        <v>339</v>
      </c>
      <c r="E228" s="2"/>
      <c r="G228"/>
      <c r="H228"/>
      <c r="I228"/>
    </row>
    <row r="229" spans="1:9" x14ac:dyDescent="0.25">
      <c r="B229" s="21" t="s">
        <v>480</v>
      </c>
      <c r="E229" s="2"/>
      <c r="G229"/>
      <c r="H229"/>
      <c r="I229"/>
    </row>
    <row r="230" spans="1:9" x14ac:dyDescent="0.25">
      <c r="A230" s="21" t="s">
        <v>27</v>
      </c>
      <c r="D230" s="4" t="s">
        <v>152</v>
      </c>
      <c r="E230" s="2">
        <f>SUM(C231:C239)/9</f>
        <v>10.085555555555555</v>
      </c>
      <c r="F230" t="s">
        <v>153</v>
      </c>
      <c r="G230"/>
      <c r="H230"/>
      <c r="I230"/>
    </row>
    <row r="231" spans="1:9" x14ac:dyDescent="0.25">
      <c r="A231" s="21">
        <v>1</v>
      </c>
      <c r="B231" s="21" t="s">
        <v>169</v>
      </c>
      <c r="C231" s="45">
        <v>15.9</v>
      </c>
      <c r="D231" t="s">
        <v>354</v>
      </c>
      <c r="E231" s="2"/>
      <c r="G231"/>
      <c r="H231"/>
      <c r="I231"/>
    </row>
    <row r="232" spans="1:9" x14ac:dyDescent="0.25">
      <c r="A232" s="21">
        <v>2</v>
      </c>
      <c r="B232" s="21" t="s">
        <v>271</v>
      </c>
      <c r="C232" s="45">
        <v>13.15</v>
      </c>
      <c r="D232" t="s">
        <v>339</v>
      </c>
      <c r="E232" s="2"/>
      <c r="G232"/>
      <c r="H232"/>
      <c r="I232"/>
    </row>
    <row r="233" spans="1:9" x14ac:dyDescent="0.25">
      <c r="A233" s="21">
        <v>3</v>
      </c>
      <c r="B233" s="21" t="s">
        <v>246</v>
      </c>
      <c r="C233" s="45">
        <v>12.15</v>
      </c>
      <c r="D233" t="s">
        <v>339</v>
      </c>
      <c r="E233" s="2"/>
      <c r="G233"/>
      <c r="H233"/>
      <c r="I233"/>
    </row>
    <row r="234" spans="1:9" x14ac:dyDescent="0.25">
      <c r="A234" s="21">
        <v>4</v>
      </c>
      <c r="B234" s="21" t="s">
        <v>21</v>
      </c>
      <c r="C234" s="45">
        <v>10.15</v>
      </c>
      <c r="D234" t="s">
        <v>339</v>
      </c>
      <c r="E234" s="2"/>
      <c r="G234"/>
      <c r="H234"/>
      <c r="I234"/>
    </row>
    <row r="235" spans="1:9" x14ac:dyDescent="0.25">
      <c r="A235" s="21">
        <v>5</v>
      </c>
      <c r="B235" s="21" t="s">
        <v>356</v>
      </c>
      <c r="C235" s="45">
        <v>8.92</v>
      </c>
      <c r="D235" t="s">
        <v>339</v>
      </c>
      <c r="E235" s="2"/>
      <c r="G235"/>
      <c r="H235"/>
      <c r="I235"/>
    </row>
    <row r="236" spans="1:9" x14ac:dyDescent="0.25">
      <c r="A236" s="21">
        <v>6</v>
      </c>
      <c r="B236" s="21" t="s">
        <v>195</v>
      </c>
      <c r="C236" s="45">
        <v>8.92</v>
      </c>
      <c r="D236" t="s">
        <v>339</v>
      </c>
      <c r="E236" s="2"/>
      <c r="G236"/>
      <c r="H236"/>
      <c r="I236"/>
    </row>
    <row r="237" spans="1:9" x14ac:dyDescent="0.25">
      <c r="A237" s="21">
        <v>7</v>
      </c>
      <c r="B237" s="21" t="s">
        <v>355</v>
      </c>
      <c r="C237" s="45">
        <v>7.4</v>
      </c>
      <c r="D237" t="s">
        <v>339</v>
      </c>
      <c r="E237" s="2"/>
      <c r="G237"/>
      <c r="H237"/>
      <c r="I237"/>
    </row>
    <row r="238" spans="1:9" s="19" customFormat="1" x14ac:dyDescent="0.25">
      <c r="A238" s="21">
        <v>8</v>
      </c>
      <c r="B238" s="61" t="s">
        <v>1044</v>
      </c>
      <c r="C238" s="58">
        <v>7.1</v>
      </c>
      <c r="D238" s="19" t="s">
        <v>1045</v>
      </c>
      <c r="E238" s="2"/>
    </row>
    <row r="239" spans="1:9" x14ac:dyDescent="0.25">
      <c r="A239" s="21">
        <v>9</v>
      </c>
      <c r="B239" s="21" t="s">
        <v>225</v>
      </c>
      <c r="C239" s="45">
        <v>7.08</v>
      </c>
      <c r="D239" t="s">
        <v>335</v>
      </c>
      <c r="E239" s="2"/>
      <c r="G239"/>
      <c r="H239"/>
      <c r="I239"/>
    </row>
    <row r="240" spans="1:9" x14ac:dyDescent="0.25">
      <c r="B240" s="21" t="s">
        <v>480</v>
      </c>
      <c r="E240" s="2"/>
      <c r="G240"/>
      <c r="H240"/>
      <c r="I240"/>
    </row>
    <row r="241" spans="1:9" ht="12.75" customHeight="1" x14ac:dyDescent="0.25">
      <c r="B241" s="40"/>
      <c r="C241" s="48"/>
      <c r="I241"/>
    </row>
    <row r="242" spans="1:9" ht="12.75" customHeight="1" x14ac:dyDescent="0.25">
      <c r="B242" s="5" t="s">
        <v>666</v>
      </c>
      <c r="C242" s="48"/>
      <c r="I242"/>
    </row>
    <row r="243" spans="1:9" x14ac:dyDescent="0.25">
      <c r="A243" s="21" t="s">
        <v>0</v>
      </c>
      <c r="C243" s="45" t="s">
        <v>357</v>
      </c>
      <c r="D243" s="1" t="s">
        <v>358</v>
      </c>
      <c r="E243" s="2">
        <f>SUM(C244:C248)/5</f>
        <v>25.8</v>
      </c>
      <c r="F243" t="s">
        <v>262</v>
      </c>
      <c r="G243"/>
      <c r="H243"/>
      <c r="I243"/>
    </row>
    <row r="244" spans="1:9" x14ac:dyDescent="0.25">
      <c r="A244" s="21">
        <v>1</v>
      </c>
      <c r="B244" s="21" t="s">
        <v>158</v>
      </c>
      <c r="C244" s="45">
        <v>41</v>
      </c>
      <c r="D244" t="s">
        <v>259</v>
      </c>
      <c r="E244" s="2"/>
      <c r="G244"/>
      <c r="H244"/>
      <c r="I244"/>
    </row>
    <row r="245" spans="1:9" x14ac:dyDescent="0.25">
      <c r="A245" s="21">
        <v>2</v>
      </c>
      <c r="B245" s="21" t="s">
        <v>138</v>
      </c>
      <c r="C245" s="45">
        <v>37</v>
      </c>
      <c r="D245" t="s">
        <v>259</v>
      </c>
      <c r="E245" s="2"/>
      <c r="G245"/>
      <c r="H245"/>
      <c r="I245"/>
    </row>
    <row r="246" spans="1:9" s="19" customFormat="1" x14ac:dyDescent="0.25">
      <c r="A246" s="21">
        <v>3</v>
      </c>
      <c r="B246" s="21" t="s">
        <v>1030</v>
      </c>
      <c r="C246" s="45">
        <v>26</v>
      </c>
      <c r="D246" s="19" t="s">
        <v>1036</v>
      </c>
      <c r="E246" s="2"/>
    </row>
    <row r="247" spans="1:9" x14ac:dyDescent="0.25">
      <c r="A247" s="21">
        <v>4</v>
      </c>
      <c r="B247" s="21" t="s">
        <v>126</v>
      </c>
      <c r="C247" s="45">
        <v>19</v>
      </c>
      <c r="D247" t="s">
        <v>359</v>
      </c>
      <c r="E247" s="2"/>
      <c r="G247"/>
      <c r="H247"/>
      <c r="I247"/>
    </row>
    <row r="248" spans="1:9" x14ac:dyDescent="0.25">
      <c r="A248" s="21">
        <v>5</v>
      </c>
      <c r="B248" s="21" t="s">
        <v>6</v>
      </c>
      <c r="C248" s="45">
        <v>6</v>
      </c>
      <c r="D248" t="s">
        <v>306</v>
      </c>
      <c r="E248" s="2"/>
      <c r="G248"/>
      <c r="H248"/>
      <c r="I248"/>
    </row>
    <row r="249" spans="1:9" x14ac:dyDescent="0.25">
      <c r="C249" s="45" t="s">
        <v>360</v>
      </c>
      <c r="E249" s="2"/>
      <c r="G249"/>
      <c r="H249"/>
      <c r="I249"/>
    </row>
    <row r="250" spans="1:9" x14ac:dyDescent="0.25">
      <c r="A250" s="21">
        <v>6</v>
      </c>
      <c r="B250" s="21" t="s">
        <v>362</v>
      </c>
      <c r="C250" s="45">
        <v>10</v>
      </c>
      <c r="D250" t="s">
        <v>306</v>
      </c>
      <c r="E250" s="2"/>
      <c r="G250"/>
      <c r="H250"/>
      <c r="I250"/>
    </row>
    <row r="251" spans="1:9" x14ac:dyDescent="0.25">
      <c r="A251" s="21">
        <v>7</v>
      </c>
      <c r="B251" s="21" t="s">
        <v>342</v>
      </c>
      <c r="C251" s="45">
        <v>9</v>
      </c>
      <c r="D251" t="s">
        <v>306</v>
      </c>
      <c r="E251" s="2"/>
      <c r="G251"/>
      <c r="H251"/>
      <c r="I251"/>
    </row>
    <row r="252" spans="1:9" x14ac:dyDescent="0.25">
      <c r="A252" s="21">
        <v>8</v>
      </c>
      <c r="B252" s="21" t="s">
        <v>33</v>
      </c>
      <c r="C252" s="45">
        <v>5</v>
      </c>
      <c r="D252" t="s">
        <v>306</v>
      </c>
      <c r="E252" s="2"/>
      <c r="G252"/>
      <c r="H252"/>
      <c r="I252"/>
    </row>
    <row r="253" spans="1:9" x14ac:dyDescent="0.25">
      <c r="C253" s="45" t="s">
        <v>361</v>
      </c>
      <c r="E253" s="2"/>
      <c r="G253"/>
      <c r="H253"/>
      <c r="I253"/>
    </row>
    <row r="254" spans="1:9" x14ac:dyDescent="0.25">
      <c r="A254" s="21">
        <v>9</v>
      </c>
      <c r="B254" s="21" t="s">
        <v>290</v>
      </c>
      <c r="C254" s="45">
        <v>11</v>
      </c>
      <c r="D254" t="s">
        <v>306</v>
      </c>
      <c r="E254" s="2"/>
      <c r="G254"/>
      <c r="H254"/>
      <c r="I254"/>
    </row>
    <row r="255" spans="1:9" x14ac:dyDescent="0.25">
      <c r="A255" s="21">
        <v>10</v>
      </c>
      <c r="B255" s="21" t="s">
        <v>363</v>
      </c>
      <c r="C255" s="45">
        <v>8</v>
      </c>
      <c r="D255" t="s">
        <v>306</v>
      </c>
      <c r="E255" s="2"/>
      <c r="G255"/>
      <c r="H255"/>
      <c r="I255"/>
    </row>
    <row r="256" spans="1:9" x14ac:dyDescent="0.25">
      <c r="A256" s="21">
        <v>11</v>
      </c>
      <c r="B256" s="21" t="s">
        <v>3</v>
      </c>
      <c r="C256" s="45">
        <v>7</v>
      </c>
      <c r="D256" t="s">
        <v>306</v>
      </c>
      <c r="E256" s="2"/>
      <c r="G256"/>
      <c r="H256"/>
      <c r="I256"/>
    </row>
    <row r="257" spans="1:9" x14ac:dyDescent="0.25">
      <c r="B257" s="21" t="s">
        <v>480</v>
      </c>
      <c r="E257" s="2"/>
      <c r="G257"/>
      <c r="H257"/>
      <c r="I257"/>
    </row>
    <row r="258" spans="1:9" x14ac:dyDescent="0.25">
      <c r="A258" s="21" t="s">
        <v>18</v>
      </c>
      <c r="C258" s="45" t="s">
        <v>360</v>
      </c>
      <c r="E258" s="2"/>
      <c r="G258"/>
      <c r="H258"/>
      <c r="I258"/>
    </row>
    <row r="259" spans="1:9" x14ac:dyDescent="0.25">
      <c r="A259" s="21">
        <v>1</v>
      </c>
      <c r="B259" s="21" t="s">
        <v>169</v>
      </c>
      <c r="C259" s="45">
        <v>10</v>
      </c>
      <c r="D259" t="s">
        <v>197</v>
      </c>
      <c r="E259" s="2"/>
      <c r="G259"/>
      <c r="H259"/>
      <c r="I259"/>
    </row>
    <row r="260" spans="1:9" x14ac:dyDescent="0.25">
      <c r="C260" s="45" t="s">
        <v>361</v>
      </c>
      <c r="E260" s="2"/>
      <c r="G260"/>
      <c r="H260"/>
      <c r="I260"/>
    </row>
    <row r="261" spans="1:9" x14ac:dyDescent="0.25">
      <c r="A261" s="21">
        <v>2</v>
      </c>
      <c r="B261" s="21" t="s">
        <v>271</v>
      </c>
      <c r="C261" s="45">
        <v>5</v>
      </c>
      <c r="D261" t="s">
        <v>306</v>
      </c>
      <c r="E261" s="2"/>
      <c r="G261"/>
      <c r="H261"/>
      <c r="I261"/>
    </row>
    <row r="262" spans="1:9" x14ac:dyDescent="0.25">
      <c r="C262" s="45" t="s">
        <v>337</v>
      </c>
      <c r="E262" s="2"/>
      <c r="G262"/>
      <c r="H262"/>
      <c r="I262"/>
    </row>
    <row r="263" spans="1:9" x14ac:dyDescent="0.25">
      <c r="A263" s="21">
        <v>3</v>
      </c>
      <c r="B263" s="21" t="s">
        <v>195</v>
      </c>
      <c r="C263" s="45">
        <v>22</v>
      </c>
      <c r="D263" t="s">
        <v>306</v>
      </c>
      <c r="E263" s="2"/>
      <c r="G263"/>
      <c r="H263"/>
    </row>
    <row r="264" spans="1:9" x14ac:dyDescent="0.25">
      <c r="C264" s="45" t="s">
        <v>364</v>
      </c>
      <c r="E264" s="2"/>
      <c r="G264"/>
      <c r="H264"/>
    </row>
    <row r="265" spans="1:9" x14ac:dyDescent="0.25">
      <c r="A265" s="21">
        <v>4</v>
      </c>
      <c r="B265" s="21" t="s">
        <v>365</v>
      </c>
      <c r="C265" s="45">
        <v>20</v>
      </c>
      <c r="D265" t="s">
        <v>306</v>
      </c>
      <c r="E265" s="2"/>
      <c r="G265"/>
      <c r="H265"/>
    </row>
    <row r="266" spans="1:9" x14ac:dyDescent="0.25">
      <c r="B266" s="21" t="s">
        <v>480</v>
      </c>
      <c r="E266" s="2"/>
      <c r="G266"/>
      <c r="H266"/>
    </row>
    <row r="267" spans="1:9" s="19" customFormat="1" ht="12.75" customHeight="1" x14ac:dyDescent="0.25">
      <c r="A267" s="21"/>
      <c r="B267" s="40"/>
      <c r="C267" s="48"/>
      <c r="G267" s="20"/>
      <c r="H267" s="20"/>
      <c r="I267" s="21"/>
    </row>
    <row r="268" spans="1:9" x14ac:dyDescent="0.25">
      <c r="B268" s="21" t="s">
        <v>648</v>
      </c>
    </row>
    <row r="269" spans="1:9" x14ac:dyDescent="0.25">
      <c r="A269" s="21" t="s">
        <v>38</v>
      </c>
      <c r="C269" s="45" t="s">
        <v>548</v>
      </c>
      <c r="E269" s="2"/>
      <c r="G269"/>
      <c r="H269"/>
    </row>
    <row r="270" spans="1:9" x14ac:dyDescent="0.25">
      <c r="A270" s="21" t="s">
        <v>0</v>
      </c>
      <c r="D270" s="4" t="s">
        <v>152</v>
      </c>
      <c r="E270" s="2">
        <f>SUM(C271:C276)/6</f>
        <v>15.533333333333333</v>
      </c>
      <c r="F270" t="s">
        <v>153</v>
      </c>
      <c r="G270"/>
      <c r="H270"/>
    </row>
    <row r="271" spans="1:9" s="19" customFormat="1" x14ac:dyDescent="0.25">
      <c r="A271" s="21">
        <v>1</v>
      </c>
      <c r="B271" s="21" t="s">
        <v>215</v>
      </c>
      <c r="C271" s="45">
        <v>19.100000000000001</v>
      </c>
      <c r="D271" s="4" t="s">
        <v>1036</v>
      </c>
      <c r="E271" s="2"/>
      <c r="I271" s="21"/>
    </row>
    <row r="272" spans="1:9" x14ac:dyDescent="0.25">
      <c r="A272" s="21">
        <v>2</v>
      </c>
      <c r="B272" s="21" t="s">
        <v>163</v>
      </c>
      <c r="C272" s="45">
        <v>16.5</v>
      </c>
      <c r="D272" t="s">
        <v>136</v>
      </c>
      <c r="E272" s="2"/>
      <c r="G272"/>
      <c r="H272"/>
    </row>
    <row r="273" spans="1:9" x14ac:dyDescent="0.25">
      <c r="A273" s="21">
        <v>3</v>
      </c>
      <c r="B273" s="21" t="s">
        <v>158</v>
      </c>
      <c r="C273" s="45">
        <v>16.25</v>
      </c>
      <c r="D273" t="s">
        <v>136</v>
      </c>
      <c r="E273" s="2"/>
      <c r="G273"/>
      <c r="H273"/>
    </row>
    <row r="274" spans="1:9" x14ac:dyDescent="0.25">
      <c r="A274" s="21">
        <v>4</v>
      </c>
      <c r="B274" s="21" t="s">
        <v>366</v>
      </c>
      <c r="C274" s="45">
        <v>15.1</v>
      </c>
      <c r="D274" t="s">
        <v>157</v>
      </c>
      <c r="E274" s="2"/>
      <c r="G274"/>
      <c r="H274"/>
    </row>
    <row r="275" spans="1:9" x14ac:dyDescent="0.25">
      <c r="A275" s="21">
        <v>5</v>
      </c>
      <c r="B275" s="21" t="s">
        <v>161</v>
      </c>
      <c r="C275" s="45">
        <v>14.1</v>
      </c>
      <c r="D275" t="s">
        <v>157</v>
      </c>
      <c r="E275" s="2"/>
      <c r="G275"/>
      <c r="H275"/>
    </row>
    <row r="276" spans="1:9" x14ac:dyDescent="0.25">
      <c r="A276" s="21">
        <v>6</v>
      </c>
      <c r="B276" s="21" t="s">
        <v>580</v>
      </c>
      <c r="C276" s="45">
        <v>12.15</v>
      </c>
      <c r="D276" t="s">
        <v>157</v>
      </c>
      <c r="E276" s="2"/>
      <c r="G276"/>
      <c r="H276"/>
    </row>
    <row r="277" spans="1:9" x14ac:dyDescent="0.25">
      <c r="B277" s="21" t="s">
        <v>480</v>
      </c>
      <c r="E277" s="2"/>
      <c r="G277"/>
      <c r="H277"/>
    </row>
    <row r="278" spans="1:9" x14ac:dyDescent="0.25">
      <c r="A278" s="21" t="s">
        <v>18</v>
      </c>
      <c r="D278" s="4" t="s">
        <v>152</v>
      </c>
      <c r="E278" s="2">
        <f>SUM(C279:C281)/3</f>
        <v>7.2233333333333336</v>
      </c>
      <c r="F278" t="s">
        <v>153</v>
      </c>
      <c r="G278"/>
      <c r="H278"/>
    </row>
    <row r="279" spans="1:9" x14ac:dyDescent="0.25">
      <c r="A279" s="21">
        <v>1</v>
      </c>
      <c r="B279" s="21" t="s">
        <v>170</v>
      </c>
      <c r="C279" s="45">
        <v>7.9</v>
      </c>
      <c r="D279" t="s">
        <v>157</v>
      </c>
      <c r="E279" s="2"/>
      <c r="G279"/>
      <c r="H279"/>
    </row>
    <row r="280" spans="1:9" x14ac:dyDescent="0.25">
      <c r="A280" s="21">
        <v>2</v>
      </c>
      <c r="B280" s="21" t="s">
        <v>20</v>
      </c>
      <c r="C280" s="45">
        <v>7.65</v>
      </c>
      <c r="D280" t="s">
        <v>157</v>
      </c>
      <c r="E280" s="2"/>
      <c r="G280"/>
      <c r="H280"/>
    </row>
    <row r="281" spans="1:9" x14ac:dyDescent="0.25">
      <c r="A281" s="21">
        <v>3</v>
      </c>
      <c r="B281" s="21" t="s">
        <v>21</v>
      </c>
      <c r="C281" s="45">
        <v>6.12</v>
      </c>
      <c r="D281" t="s">
        <v>157</v>
      </c>
      <c r="E281" s="2"/>
      <c r="G281"/>
      <c r="H281"/>
    </row>
    <row r="282" spans="1:9" x14ac:dyDescent="0.25">
      <c r="B282" s="21" t="s">
        <v>480</v>
      </c>
      <c r="E282" s="2"/>
      <c r="G282"/>
      <c r="H282"/>
    </row>
    <row r="283" spans="1:9" s="19" customFormat="1" x14ac:dyDescent="0.25">
      <c r="A283" s="21"/>
      <c r="B283" s="21"/>
      <c r="C283" s="45"/>
      <c r="G283" s="20"/>
      <c r="H283" s="20"/>
      <c r="I283" s="21"/>
    </row>
    <row r="284" spans="1:9" x14ac:dyDescent="0.25">
      <c r="B284" s="21" t="s">
        <v>667</v>
      </c>
    </row>
    <row r="285" spans="1:9" x14ac:dyDescent="0.25">
      <c r="A285" s="21" t="s">
        <v>0</v>
      </c>
      <c r="C285" s="45" t="s">
        <v>357</v>
      </c>
      <c r="D285" s="1" t="s">
        <v>358</v>
      </c>
      <c r="E285" s="2">
        <f>SUM(C286:C287)/2</f>
        <v>10.5</v>
      </c>
      <c r="F285" t="s">
        <v>262</v>
      </c>
      <c r="G285"/>
      <c r="H285"/>
    </row>
    <row r="286" spans="1:9" x14ac:dyDescent="0.25">
      <c r="A286" s="21">
        <v>1</v>
      </c>
      <c r="B286" s="21" t="s">
        <v>163</v>
      </c>
      <c r="C286" s="45">
        <v>13</v>
      </c>
      <c r="D286" t="s">
        <v>136</v>
      </c>
      <c r="E286" s="2"/>
      <c r="G286"/>
      <c r="H286"/>
    </row>
    <row r="287" spans="1:9" x14ac:dyDescent="0.25">
      <c r="A287" s="21">
        <v>2</v>
      </c>
      <c r="B287" s="21" t="s">
        <v>4</v>
      </c>
      <c r="C287" s="45">
        <v>8</v>
      </c>
      <c r="D287" t="s">
        <v>136</v>
      </c>
      <c r="E287" s="2"/>
      <c r="G287"/>
      <c r="H287"/>
    </row>
    <row r="288" spans="1:9" x14ac:dyDescent="0.25">
      <c r="B288" s="21" t="s">
        <v>480</v>
      </c>
      <c r="E288" s="2"/>
      <c r="G288"/>
      <c r="H288"/>
    </row>
    <row r="289" spans="1:9" x14ac:dyDescent="0.25">
      <c r="A289" s="21" t="s">
        <v>18</v>
      </c>
      <c r="E289" s="2"/>
      <c r="G289"/>
      <c r="H289"/>
    </row>
    <row r="290" spans="1:9" x14ac:dyDescent="0.25">
      <c r="E290" s="2"/>
      <c r="G290"/>
      <c r="H290"/>
    </row>
    <row r="291" spans="1:9" x14ac:dyDescent="0.25">
      <c r="B291" s="21" t="s">
        <v>480</v>
      </c>
      <c r="E291" s="2"/>
      <c r="G291"/>
      <c r="H291"/>
    </row>
    <row r="293" spans="1:9" x14ac:dyDescent="0.25">
      <c r="B293" s="21" t="s">
        <v>649</v>
      </c>
      <c r="D293" s="23" t="s">
        <v>548</v>
      </c>
      <c r="I293" s="30"/>
    </row>
    <row r="294" spans="1:9" x14ac:dyDescent="0.25">
      <c r="A294" s="21" t="s">
        <v>31</v>
      </c>
      <c r="D294" s="4" t="s">
        <v>152</v>
      </c>
      <c r="E294" s="2">
        <f>SUM(C295:C351)/56</f>
        <v>21.923571428571424</v>
      </c>
      <c r="F294" t="s">
        <v>153</v>
      </c>
      <c r="G294"/>
      <c r="H294"/>
      <c r="I294" s="30"/>
    </row>
    <row r="295" spans="1:9" x14ac:dyDescent="0.25">
      <c r="A295" s="21">
        <v>1</v>
      </c>
      <c r="B295" s="26" t="s">
        <v>4</v>
      </c>
      <c r="C295" s="31">
        <v>32.5</v>
      </c>
      <c r="D295" s="19" t="s">
        <v>885</v>
      </c>
      <c r="E295" s="2"/>
      <c r="F295" s="19"/>
      <c r="G295"/>
      <c r="H295"/>
      <c r="I295" s="30"/>
    </row>
    <row r="296" spans="1:9" s="19" customFormat="1" x14ac:dyDescent="0.25">
      <c r="A296" s="21">
        <v>2</v>
      </c>
      <c r="B296" s="19" t="s">
        <v>800</v>
      </c>
      <c r="C296" s="45">
        <v>30.35</v>
      </c>
      <c r="D296" s="19" t="s">
        <v>813</v>
      </c>
      <c r="E296" s="2"/>
      <c r="I296" s="30"/>
    </row>
    <row r="297" spans="1:9" x14ac:dyDescent="0.25">
      <c r="A297" s="21">
        <v>3</v>
      </c>
      <c r="B297" s="21" t="s">
        <v>215</v>
      </c>
      <c r="C297" s="45">
        <v>29.95</v>
      </c>
      <c r="D297" t="s">
        <v>335</v>
      </c>
      <c r="E297" s="2"/>
      <c r="G297"/>
      <c r="H297"/>
      <c r="I297" s="30"/>
    </row>
    <row r="298" spans="1:9" x14ac:dyDescent="0.25">
      <c r="A298" s="21">
        <v>4</v>
      </c>
      <c r="B298" s="21" t="s">
        <v>622</v>
      </c>
      <c r="C298" s="49">
        <v>29.3</v>
      </c>
      <c r="D298" s="19" t="s">
        <v>626</v>
      </c>
      <c r="E298" s="2"/>
      <c r="G298"/>
      <c r="H298"/>
      <c r="I298" s="30"/>
    </row>
    <row r="299" spans="1:9" s="19" customFormat="1" x14ac:dyDescent="0.25">
      <c r="A299" s="21">
        <v>5</v>
      </c>
      <c r="B299" s="26" t="s">
        <v>343</v>
      </c>
      <c r="C299" s="31">
        <v>28</v>
      </c>
      <c r="D299" s="19" t="s">
        <v>885</v>
      </c>
      <c r="E299" s="2"/>
      <c r="I299" s="30"/>
    </row>
    <row r="300" spans="1:9" s="19" customFormat="1" x14ac:dyDescent="0.25">
      <c r="A300" s="21">
        <v>6</v>
      </c>
      <c r="B300" s="19" t="s">
        <v>801</v>
      </c>
      <c r="C300" s="45">
        <v>27.4</v>
      </c>
      <c r="D300" s="19" t="s">
        <v>813</v>
      </c>
      <c r="E300" s="2"/>
      <c r="I300" s="30"/>
    </row>
    <row r="301" spans="1:9" s="19" customFormat="1" x14ac:dyDescent="0.25">
      <c r="A301" s="21">
        <v>6</v>
      </c>
      <c r="B301" s="19" t="s">
        <v>802</v>
      </c>
      <c r="C301" s="45">
        <v>27.4</v>
      </c>
      <c r="D301" s="19" t="s">
        <v>813</v>
      </c>
      <c r="E301" s="2"/>
      <c r="I301" s="30"/>
    </row>
    <row r="302" spans="1:9" s="19" customFormat="1" x14ac:dyDescent="0.25">
      <c r="A302" s="21">
        <v>6</v>
      </c>
      <c r="B302" s="19" t="s">
        <v>163</v>
      </c>
      <c r="C302" s="45">
        <v>27.4</v>
      </c>
      <c r="D302" s="19" t="s">
        <v>813</v>
      </c>
      <c r="E302" s="2"/>
      <c r="I302" s="30"/>
    </row>
    <row r="303" spans="1:9" s="19" customFormat="1" x14ac:dyDescent="0.25">
      <c r="A303" s="21">
        <v>6</v>
      </c>
      <c r="B303" s="19" t="s">
        <v>803</v>
      </c>
      <c r="C303" s="45">
        <v>27.4</v>
      </c>
      <c r="D303" s="19" t="s">
        <v>813</v>
      </c>
      <c r="E303" s="2"/>
      <c r="I303" s="30"/>
    </row>
    <row r="304" spans="1:9" x14ac:dyDescent="0.25">
      <c r="A304" s="21">
        <v>10</v>
      </c>
      <c r="B304" s="26" t="s">
        <v>880</v>
      </c>
      <c r="C304" s="31">
        <v>27</v>
      </c>
      <c r="D304" s="19" t="s">
        <v>885</v>
      </c>
      <c r="E304" s="2"/>
      <c r="F304" s="19"/>
      <c r="G304"/>
      <c r="H304"/>
      <c r="I304" s="30"/>
    </row>
    <row r="305" spans="1:9" x14ac:dyDescent="0.25">
      <c r="A305" s="21">
        <v>11</v>
      </c>
      <c r="B305" s="21" t="s">
        <v>33</v>
      </c>
      <c r="C305" s="49">
        <v>26.45</v>
      </c>
      <c r="D305" s="19" t="s">
        <v>626</v>
      </c>
      <c r="E305" s="2"/>
      <c r="F305" s="19"/>
      <c r="G305"/>
      <c r="H305"/>
      <c r="I305" s="30"/>
    </row>
    <row r="306" spans="1:9" s="19" customFormat="1" x14ac:dyDescent="0.25">
      <c r="A306" s="21">
        <v>12</v>
      </c>
      <c r="B306" s="26" t="s">
        <v>126</v>
      </c>
      <c r="C306" s="31">
        <v>25</v>
      </c>
      <c r="D306" s="19" t="s">
        <v>885</v>
      </c>
      <c r="E306" s="2"/>
      <c r="I306" s="30"/>
    </row>
    <row r="307" spans="1:9" x14ac:dyDescent="0.25">
      <c r="A307" s="21">
        <v>13</v>
      </c>
      <c r="B307" s="21" t="s">
        <v>209</v>
      </c>
      <c r="C307" s="45">
        <v>24.95</v>
      </c>
      <c r="D307" t="s">
        <v>335</v>
      </c>
      <c r="E307" s="2"/>
      <c r="F307" s="19"/>
      <c r="G307"/>
      <c r="H307"/>
      <c r="I307" s="30"/>
    </row>
    <row r="308" spans="1:9" s="19" customFormat="1" x14ac:dyDescent="0.25">
      <c r="A308" s="21">
        <v>14</v>
      </c>
      <c r="B308" s="19" t="s">
        <v>804</v>
      </c>
      <c r="C308" s="45">
        <v>24.85</v>
      </c>
      <c r="D308" s="19" t="s">
        <v>813</v>
      </c>
      <c r="E308" s="2"/>
      <c r="I308" s="30"/>
    </row>
    <row r="309" spans="1:9" x14ac:dyDescent="0.25">
      <c r="A309" s="21">
        <v>15</v>
      </c>
      <c r="B309" s="5" t="s">
        <v>570</v>
      </c>
      <c r="C309" s="27">
        <v>23.46</v>
      </c>
      <c r="D309" s="11" t="s">
        <v>571</v>
      </c>
      <c r="E309" s="2"/>
      <c r="G309"/>
      <c r="H309"/>
      <c r="I309" s="30"/>
    </row>
    <row r="310" spans="1:9" x14ac:dyDescent="0.25">
      <c r="A310" s="21">
        <v>16</v>
      </c>
      <c r="B310" s="21" t="s">
        <v>577</v>
      </c>
      <c r="C310" s="45">
        <v>22.5</v>
      </c>
      <c r="D310" t="s">
        <v>335</v>
      </c>
      <c r="E310" s="2"/>
      <c r="G310"/>
      <c r="H310"/>
      <c r="I310" s="30"/>
    </row>
    <row r="311" spans="1:9" s="19" customFormat="1" x14ac:dyDescent="0.25">
      <c r="A311" s="21">
        <v>17</v>
      </c>
      <c r="B311" s="19" t="s">
        <v>805</v>
      </c>
      <c r="C311" s="45">
        <v>22.4</v>
      </c>
      <c r="D311" s="19" t="s">
        <v>813</v>
      </c>
      <c r="E311" s="2"/>
      <c r="I311" s="30"/>
    </row>
    <row r="312" spans="1:9" s="19" customFormat="1" x14ac:dyDescent="0.25">
      <c r="A312" s="21">
        <v>17</v>
      </c>
      <c r="B312" s="26" t="s">
        <v>350</v>
      </c>
      <c r="C312" s="31">
        <v>22.4</v>
      </c>
      <c r="D312" s="19" t="s">
        <v>885</v>
      </c>
      <c r="E312" s="2"/>
      <c r="I312" s="30"/>
    </row>
    <row r="313" spans="1:9" x14ac:dyDescent="0.25">
      <c r="A313" s="21">
        <v>19</v>
      </c>
      <c r="B313" s="21" t="s">
        <v>32</v>
      </c>
      <c r="C313" s="49">
        <v>22.35</v>
      </c>
      <c r="D313" s="19" t="s">
        <v>626</v>
      </c>
      <c r="E313" s="2"/>
      <c r="G313"/>
      <c r="H313"/>
      <c r="I313" s="30"/>
    </row>
    <row r="314" spans="1:9" x14ac:dyDescent="0.25">
      <c r="A314" s="21">
        <v>19</v>
      </c>
      <c r="B314" s="21" t="s">
        <v>10</v>
      </c>
      <c r="C314" s="49">
        <v>22.35</v>
      </c>
      <c r="D314" s="19" t="s">
        <v>626</v>
      </c>
      <c r="E314" s="2"/>
      <c r="F314" s="19"/>
      <c r="G314"/>
      <c r="H314"/>
      <c r="I314" s="30"/>
    </row>
    <row r="315" spans="1:9" x14ac:dyDescent="0.25">
      <c r="A315" s="21">
        <v>19</v>
      </c>
      <c r="B315" s="21" t="s">
        <v>617</v>
      </c>
      <c r="C315" s="49">
        <v>22.35</v>
      </c>
      <c r="D315" s="19" t="s">
        <v>626</v>
      </c>
      <c r="E315" s="2"/>
      <c r="F315" s="19"/>
      <c r="G315"/>
      <c r="H315"/>
      <c r="I315" s="30"/>
    </row>
    <row r="316" spans="1:9" x14ac:dyDescent="0.25">
      <c r="A316" s="21">
        <v>19</v>
      </c>
      <c r="B316" s="21" t="s">
        <v>618</v>
      </c>
      <c r="C316" s="49">
        <v>22.35</v>
      </c>
      <c r="D316" s="19" t="s">
        <v>626</v>
      </c>
      <c r="E316" s="2"/>
      <c r="F316" s="19"/>
      <c r="G316"/>
      <c r="H316"/>
      <c r="I316" s="30"/>
    </row>
    <row r="317" spans="1:9" x14ac:dyDescent="0.25">
      <c r="A317" s="21">
        <v>19</v>
      </c>
      <c r="B317" s="21" t="s">
        <v>621</v>
      </c>
      <c r="C317" s="49">
        <v>22.35</v>
      </c>
      <c r="D317" s="19" t="s">
        <v>626</v>
      </c>
      <c r="E317" s="2"/>
      <c r="F317" s="19"/>
      <c r="G317"/>
      <c r="H317"/>
      <c r="I317" s="30"/>
    </row>
    <row r="318" spans="1:9" s="19" customFormat="1" x14ac:dyDescent="0.25">
      <c r="A318" s="21">
        <v>24</v>
      </c>
      <c r="B318" s="19" t="s">
        <v>806</v>
      </c>
      <c r="C318" s="45">
        <v>21.35</v>
      </c>
      <c r="D318" s="19" t="s">
        <v>813</v>
      </c>
      <c r="E318" s="2"/>
      <c r="I318" s="30"/>
    </row>
    <row r="319" spans="1:9" s="19" customFormat="1" x14ac:dyDescent="0.25">
      <c r="A319" s="21">
        <v>24</v>
      </c>
      <c r="B319" s="19" t="s">
        <v>807</v>
      </c>
      <c r="C319" s="45">
        <v>21.35</v>
      </c>
      <c r="D319" s="19" t="s">
        <v>813</v>
      </c>
      <c r="E319" s="2"/>
      <c r="I319" s="21"/>
    </row>
    <row r="320" spans="1:9" s="19" customFormat="1" x14ac:dyDescent="0.25">
      <c r="A320" s="21">
        <v>24</v>
      </c>
      <c r="B320" s="19" t="s">
        <v>808</v>
      </c>
      <c r="C320" s="45">
        <v>21.35</v>
      </c>
      <c r="D320" s="19" t="s">
        <v>813</v>
      </c>
      <c r="E320" s="2"/>
    </row>
    <row r="321" spans="1:9" s="19" customFormat="1" x14ac:dyDescent="0.25">
      <c r="A321" s="21">
        <v>27</v>
      </c>
      <c r="B321" s="26" t="s">
        <v>232</v>
      </c>
      <c r="C321" s="31">
        <v>21.3</v>
      </c>
      <c r="D321" s="19" t="s">
        <v>885</v>
      </c>
      <c r="E321" s="2"/>
      <c r="I321" s="21"/>
    </row>
    <row r="322" spans="1:9" s="19" customFormat="1" x14ac:dyDescent="0.25">
      <c r="A322" s="21">
        <v>27</v>
      </c>
      <c r="B322" s="26" t="s">
        <v>251</v>
      </c>
      <c r="C322" s="31">
        <v>21.3</v>
      </c>
      <c r="D322" s="19" t="s">
        <v>885</v>
      </c>
      <c r="E322" s="2"/>
      <c r="I322" s="21"/>
    </row>
    <row r="323" spans="1:9" s="19" customFormat="1" x14ac:dyDescent="0.25">
      <c r="A323" s="21">
        <v>27</v>
      </c>
      <c r="B323" s="26" t="s">
        <v>144</v>
      </c>
      <c r="C323" s="31">
        <v>21.3</v>
      </c>
      <c r="D323" s="19" t="s">
        <v>885</v>
      </c>
      <c r="E323" s="2"/>
      <c r="I323" s="21"/>
    </row>
    <row r="324" spans="1:9" x14ac:dyDescent="0.25">
      <c r="A324" s="21">
        <v>30</v>
      </c>
      <c r="B324" s="21" t="s">
        <v>17</v>
      </c>
      <c r="C324" s="49">
        <v>21.25</v>
      </c>
      <c r="D324" s="19" t="s">
        <v>626</v>
      </c>
      <c r="E324" s="2"/>
      <c r="F324" s="19"/>
      <c r="G324"/>
      <c r="H324"/>
    </row>
    <row r="325" spans="1:9" x14ac:dyDescent="0.25">
      <c r="A325" s="21">
        <v>30</v>
      </c>
      <c r="B325" s="21" t="s">
        <v>350</v>
      </c>
      <c r="C325" s="49">
        <v>21.25</v>
      </c>
      <c r="D325" s="19" t="s">
        <v>626</v>
      </c>
      <c r="E325" s="2"/>
      <c r="F325" s="19"/>
      <c r="G325"/>
      <c r="H325"/>
    </row>
    <row r="326" spans="1:9" x14ac:dyDescent="0.25">
      <c r="A326" s="21">
        <v>30</v>
      </c>
      <c r="B326" s="21" t="s">
        <v>11</v>
      </c>
      <c r="C326" s="49">
        <v>21.25</v>
      </c>
      <c r="D326" s="19" t="s">
        <v>626</v>
      </c>
      <c r="E326" s="2"/>
      <c r="F326" s="19"/>
      <c r="G326"/>
      <c r="H326"/>
    </row>
    <row r="327" spans="1:9" x14ac:dyDescent="0.25">
      <c r="A327" s="21">
        <v>30</v>
      </c>
      <c r="B327" s="21" t="s">
        <v>15</v>
      </c>
      <c r="C327" s="49">
        <v>21.25</v>
      </c>
      <c r="D327" s="19" t="s">
        <v>626</v>
      </c>
      <c r="E327" s="2"/>
      <c r="F327" s="19"/>
      <c r="G327"/>
      <c r="H327"/>
    </row>
    <row r="328" spans="1:9" x14ac:dyDescent="0.25">
      <c r="A328" s="21">
        <v>30</v>
      </c>
      <c r="B328" s="21" t="s">
        <v>623</v>
      </c>
      <c r="C328" s="49">
        <v>21.25</v>
      </c>
      <c r="D328" s="19" t="s">
        <v>626</v>
      </c>
      <c r="E328" s="2"/>
      <c r="F328" s="19"/>
      <c r="G328"/>
      <c r="H328"/>
    </row>
    <row r="329" spans="1:9" x14ac:dyDescent="0.25">
      <c r="A329" s="21">
        <v>35</v>
      </c>
      <c r="B329" s="21" t="s">
        <v>13</v>
      </c>
      <c r="C329" s="49">
        <v>20.350000000000001</v>
      </c>
      <c r="D329" s="19" t="s">
        <v>626</v>
      </c>
      <c r="E329" s="2"/>
      <c r="F329" s="19"/>
      <c r="G329"/>
      <c r="H329"/>
    </row>
    <row r="330" spans="1:9" s="19" customFormat="1" x14ac:dyDescent="0.25">
      <c r="A330" s="21">
        <v>36</v>
      </c>
      <c r="B330" s="26" t="s">
        <v>883</v>
      </c>
      <c r="C330" s="31">
        <v>20.2</v>
      </c>
      <c r="D330" s="19" t="s">
        <v>885</v>
      </c>
      <c r="E330" s="2"/>
      <c r="I330" s="21"/>
    </row>
    <row r="331" spans="1:9" x14ac:dyDescent="0.25">
      <c r="A331" s="21">
        <v>37</v>
      </c>
      <c r="B331" s="5" t="s">
        <v>573</v>
      </c>
      <c r="C331" s="27">
        <v>20.18</v>
      </c>
      <c r="D331" s="11" t="s">
        <v>571</v>
      </c>
      <c r="E331" s="2"/>
      <c r="F331" s="19"/>
      <c r="G331"/>
      <c r="H331"/>
    </row>
    <row r="332" spans="1:9" x14ac:dyDescent="0.25">
      <c r="A332" s="21">
        <v>38</v>
      </c>
      <c r="B332" s="21" t="s">
        <v>210</v>
      </c>
      <c r="C332" s="45">
        <v>20</v>
      </c>
      <c r="D332" t="s">
        <v>335</v>
      </c>
      <c r="E332" s="2"/>
      <c r="F332" s="19"/>
      <c r="G332"/>
      <c r="H332"/>
    </row>
    <row r="333" spans="1:9" x14ac:dyDescent="0.25">
      <c r="A333" s="21">
        <v>38</v>
      </c>
      <c r="B333" s="21" t="s">
        <v>214</v>
      </c>
      <c r="C333" s="45">
        <v>20</v>
      </c>
      <c r="D333" t="s">
        <v>335</v>
      </c>
      <c r="E333" s="2"/>
      <c r="G333"/>
      <c r="H333"/>
    </row>
    <row r="334" spans="1:9" x14ac:dyDescent="0.25">
      <c r="A334" s="21">
        <v>38</v>
      </c>
      <c r="B334" s="21" t="s">
        <v>333</v>
      </c>
      <c r="C334" s="45">
        <v>20</v>
      </c>
      <c r="D334" t="s">
        <v>335</v>
      </c>
      <c r="E334" s="2"/>
      <c r="G334"/>
      <c r="H334"/>
    </row>
    <row r="335" spans="1:9" s="19" customFormat="1" x14ac:dyDescent="0.25">
      <c r="A335" s="21">
        <v>41</v>
      </c>
      <c r="B335" s="19" t="s">
        <v>809</v>
      </c>
      <c r="C335" s="45">
        <v>19.350000000000001</v>
      </c>
      <c r="D335" s="19" t="s">
        <v>813</v>
      </c>
      <c r="E335" s="2"/>
      <c r="I335" s="21"/>
    </row>
    <row r="336" spans="1:9" s="19" customFormat="1" x14ac:dyDescent="0.25">
      <c r="A336" s="21">
        <v>41</v>
      </c>
      <c r="B336" s="19" t="s">
        <v>810</v>
      </c>
      <c r="C336" s="45">
        <v>19.350000000000001</v>
      </c>
      <c r="D336" s="19" t="s">
        <v>813</v>
      </c>
      <c r="E336" s="2"/>
      <c r="I336" s="21"/>
    </row>
    <row r="337" spans="1:9" x14ac:dyDescent="0.25">
      <c r="A337" s="21">
        <v>43</v>
      </c>
      <c r="B337" s="5" t="s">
        <v>574</v>
      </c>
      <c r="C337" s="27">
        <v>18.62</v>
      </c>
      <c r="D337" s="11" t="s">
        <v>571</v>
      </c>
      <c r="E337" s="2"/>
      <c r="G337"/>
      <c r="H337"/>
    </row>
    <row r="338" spans="1:9" x14ac:dyDescent="0.25">
      <c r="A338" s="21">
        <v>44</v>
      </c>
      <c r="B338" s="21" t="s">
        <v>619</v>
      </c>
      <c r="C338" s="49">
        <v>18.3</v>
      </c>
      <c r="D338" s="19" t="s">
        <v>626</v>
      </c>
      <c r="E338" s="2"/>
      <c r="G338"/>
      <c r="H338"/>
    </row>
    <row r="339" spans="1:9" x14ac:dyDescent="0.25">
      <c r="A339" s="21">
        <v>44</v>
      </c>
      <c r="B339" s="21" t="s">
        <v>620</v>
      </c>
      <c r="C339" s="49">
        <v>18.3</v>
      </c>
      <c r="D339" s="19" t="s">
        <v>626</v>
      </c>
      <c r="E339" s="15"/>
      <c r="G339"/>
      <c r="H339"/>
    </row>
    <row r="340" spans="1:9" s="19" customFormat="1" x14ac:dyDescent="0.25">
      <c r="A340" s="21">
        <v>44</v>
      </c>
      <c r="B340" s="26" t="s">
        <v>288</v>
      </c>
      <c r="C340" s="31">
        <v>18.3</v>
      </c>
      <c r="D340" s="19" t="s">
        <v>917</v>
      </c>
      <c r="E340" s="15"/>
      <c r="I340" s="21"/>
    </row>
    <row r="341" spans="1:9" s="19" customFormat="1" x14ac:dyDescent="0.25">
      <c r="A341" s="21">
        <v>44</v>
      </c>
      <c r="B341" s="30" t="s">
        <v>619</v>
      </c>
      <c r="C341" s="31">
        <v>18.3</v>
      </c>
      <c r="D341" s="19" t="s">
        <v>917</v>
      </c>
      <c r="E341" s="15"/>
      <c r="I341" s="21"/>
    </row>
    <row r="342" spans="1:9" x14ac:dyDescent="0.25">
      <c r="A342" s="21">
        <v>48</v>
      </c>
      <c r="B342" s="5" t="s">
        <v>575</v>
      </c>
      <c r="C342" s="27">
        <v>17.38</v>
      </c>
      <c r="D342" s="11" t="s">
        <v>571</v>
      </c>
      <c r="E342" s="2"/>
      <c r="G342"/>
      <c r="H342"/>
    </row>
    <row r="343" spans="1:9" x14ac:dyDescent="0.25">
      <c r="A343" s="21">
        <v>49</v>
      </c>
      <c r="B343" s="21" t="s">
        <v>624</v>
      </c>
      <c r="C343" s="49">
        <v>17.3</v>
      </c>
      <c r="D343" s="19" t="s">
        <v>626</v>
      </c>
      <c r="E343" s="2"/>
      <c r="F343" s="19"/>
      <c r="G343"/>
    </row>
    <row r="344" spans="1:9" x14ac:dyDescent="0.25">
      <c r="A344" s="21">
        <v>50</v>
      </c>
      <c r="B344" s="21" t="s">
        <v>249</v>
      </c>
      <c r="C344" s="49">
        <v>16.350000000000001</v>
      </c>
      <c r="D344" s="19" t="s">
        <v>626</v>
      </c>
      <c r="E344" s="2"/>
      <c r="F344" s="19"/>
      <c r="G344"/>
    </row>
    <row r="345" spans="1:9" s="19" customFormat="1" x14ac:dyDescent="0.25">
      <c r="A345" s="21">
        <v>51</v>
      </c>
      <c r="B345" s="26" t="s">
        <v>882</v>
      </c>
      <c r="C345" s="31">
        <v>16.2</v>
      </c>
      <c r="D345" s="19" t="s">
        <v>885</v>
      </c>
      <c r="E345" s="2"/>
      <c r="I345" s="21"/>
    </row>
    <row r="346" spans="1:9" s="19" customFormat="1" x14ac:dyDescent="0.25">
      <c r="A346" s="21">
        <v>52</v>
      </c>
      <c r="B346" s="19" t="s">
        <v>811</v>
      </c>
      <c r="C346" s="45">
        <v>15.85</v>
      </c>
      <c r="D346" s="19" t="s">
        <v>813</v>
      </c>
      <c r="E346" s="2"/>
      <c r="I346" s="21"/>
    </row>
    <row r="347" spans="1:9" s="19" customFormat="1" x14ac:dyDescent="0.25">
      <c r="A347" s="21">
        <v>53</v>
      </c>
      <c r="B347" s="21" t="s">
        <v>541</v>
      </c>
      <c r="C347" s="49">
        <v>15.35</v>
      </c>
      <c r="D347" s="19" t="s">
        <v>626</v>
      </c>
      <c r="E347" s="2"/>
      <c r="I347" s="21"/>
    </row>
    <row r="348" spans="1:9" x14ac:dyDescent="0.25">
      <c r="A348" s="21">
        <v>54</v>
      </c>
      <c r="B348" s="26" t="s">
        <v>881</v>
      </c>
      <c r="C348" s="31">
        <v>15.2</v>
      </c>
      <c r="D348" s="19" t="s">
        <v>885</v>
      </c>
      <c r="E348" s="2"/>
      <c r="F348" s="19"/>
      <c r="G348"/>
      <c r="H348"/>
    </row>
    <row r="349" spans="1:9" x14ac:dyDescent="0.25">
      <c r="A349" s="21">
        <v>55</v>
      </c>
      <c r="B349" s="21" t="s">
        <v>368</v>
      </c>
      <c r="C349" s="45">
        <v>14.95</v>
      </c>
      <c r="D349" t="s">
        <v>335</v>
      </c>
      <c r="E349" s="2"/>
      <c r="G349"/>
      <c r="H349"/>
    </row>
    <row r="350" spans="1:9" x14ac:dyDescent="0.25">
      <c r="A350" s="21">
        <v>55</v>
      </c>
      <c r="B350" s="21" t="s">
        <v>372</v>
      </c>
      <c r="C350" s="45">
        <v>14.95</v>
      </c>
      <c r="D350" t="s">
        <v>335</v>
      </c>
      <c r="E350" s="2"/>
      <c r="G350"/>
      <c r="H350"/>
    </row>
    <row r="351" spans="1:9" x14ac:dyDescent="0.25">
      <c r="A351" s="21">
        <v>57</v>
      </c>
      <c r="B351" s="5" t="s">
        <v>576</v>
      </c>
      <c r="C351" s="27">
        <v>8.2799999999999994</v>
      </c>
      <c r="D351" s="11" t="s">
        <v>571</v>
      </c>
      <c r="E351" s="2"/>
      <c r="G351"/>
      <c r="H351"/>
    </row>
    <row r="352" spans="1:9" x14ac:dyDescent="0.25">
      <c r="B352" s="21" t="s">
        <v>480</v>
      </c>
      <c r="E352" s="2"/>
      <c r="G352"/>
      <c r="H352"/>
    </row>
    <row r="353" spans="1:9" x14ac:dyDescent="0.25">
      <c r="A353" s="21" t="s">
        <v>27</v>
      </c>
      <c r="D353" s="4" t="s">
        <v>152</v>
      </c>
      <c r="E353" s="2">
        <f>SUM(C354:C369)/16</f>
        <v>13.354375000000001</v>
      </c>
      <c r="F353" t="s">
        <v>153</v>
      </c>
      <c r="G353"/>
      <c r="H353"/>
    </row>
    <row r="354" spans="1:9" x14ac:dyDescent="0.25">
      <c r="A354" s="21">
        <v>1</v>
      </c>
      <c r="B354" s="26" t="s">
        <v>20</v>
      </c>
      <c r="C354" s="31">
        <v>23.3</v>
      </c>
      <c r="D354" s="19" t="s">
        <v>917</v>
      </c>
      <c r="E354" s="2"/>
      <c r="G354"/>
      <c r="H354"/>
    </row>
    <row r="355" spans="1:9" s="19" customFormat="1" x14ac:dyDescent="0.25">
      <c r="A355" s="21">
        <v>2</v>
      </c>
      <c r="B355" s="26" t="s">
        <v>518</v>
      </c>
      <c r="C355" s="31">
        <v>21.3</v>
      </c>
      <c r="D355" s="19" t="s">
        <v>885</v>
      </c>
      <c r="E355" s="2"/>
      <c r="I355" s="21"/>
    </row>
    <row r="356" spans="1:9" x14ac:dyDescent="0.25">
      <c r="A356" s="21">
        <v>3</v>
      </c>
      <c r="B356" s="21" t="s">
        <v>22</v>
      </c>
      <c r="C356" s="50">
        <v>17.3</v>
      </c>
      <c r="D356" s="19" t="s">
        <v>626</v>
      </c>
      <c r="E356" s="2"/>
      <c r="G356"/>
      <c r="H356"/>
    </row>
    <row r="357" spans="1:9" x14ac:dyDescent="0.25">
      <c r="A357" s="21">
        <v>4</v>
      </c>
      <c r="B357" s="41" t="s">
        <v>35</v>
      </c>
      <c r="C357" s="50">
        <v>15.2</v>
      </c>
      <c r="D357" s="19" t="s">
        <v>626</v>
      </c>
      <c r="E357" s="2"/>
      <c r="F357" s="19"/>
      <c r="G357"/>
      <c r="H357"/>
    </row>
    <row r="358" spans="1:9" x14ac:dyDescent="0.25">
      <c r="A358" s="21">
        <v>4</v>
      </c>
      <c r="B358" s="41" t="s">
        <v>23</v>
      </c>
      <c r="C358" s="50">
        <v>15.2</v>
      </c>
      <c r="D358" s="19" t="s">
        <v>626</v>
      </c>
      <c r="E358" s="2"/>
      <c r="F358" s="19"/>
      <c r="G358"/>
      <c r="H358"/>
    </row>
    <row r="359" spans="1:9" x14ac:dyDescent="0.25">
      <c r="A359" s="21">
        <v>4</v>
      </c>
      <c r="B359" s="21" t="s">
        <v>614</v>
      </c>
      <c r="C359" s="50">
        <v>15.2</v>
      </c>
      <c r="D359" s="19" t="s">
        <v>626</v>
      </c>
      <c r="E359" s="2"/>
      <c r="F359" s="19"/>
      <c r="G359"/>
      <c r="H359"/>
    </row>
    <row r="360" spans="1:9" s="19" customFormat="1" x14ac:dyDescent="0.25">
      <c r="A360" s="21">
        <v>4</v>
      </c>
      <c r="B360" s="26" t="s">
        <v>195</v>
      </c>
      <c r="C360" s="31">
        <v>15.2</v>
      </c>
      <c r="D360" s="19" t="s">
        <v>885</v>
      </c>
      <c r="E360" s="2"/>
      <c r="I360" s="21"/>
    </row>
    <row r="361" spans="1:9" x14ac:dyDescent="0.25">
      <c r="A361" s="21">
        <v>8</v>
      </c>
      <c r="B361" s="21" t="s">
        <v>616</v>
      </c>
      <c r="C361" s="49">
        <v>14.2</v>
      </c>
      <c r="D361" s="19" t="s">
        <v>626</v>
      </c>
      <c r="E361" s="2"/>
      <c r="F361" s="19"/>
      <c r="G361"/>
    </row>
    <row r="362" spans="1:9" x14ac:dyDescent="0.25">
      <c r="A362" s="21">
        <v>9</v>
      </c>
      <c r="B362" s="21" t="s">
        <v>369</v>
      </c>
      <c r="C362" s="45">
        <v>12.5</v>
      </c>
      <c r="D362" t="s">
        <v>335</v>
      </c>
      <c r="E362" s="2"/>
      <c r="F362" s="19"/>
      <c r="G362"/>
      <c r="H362"/>
    </row>
    <row r="363" spans="1:9" x14ac:dyDescent="0.25">
      <c r="A363" s="21">
        <v>10</v>
      </c>
      <c r="B363" s="19" t="s">
        <v>273</v>
      </c>
      <c r="C363" s="45">
        <v>12.3</v>
      </c>
      <c r="D363" s="19" t="s">
        <v>813</v>
      </c>
      <c r="E363" s="2"/>
      <c r="G363"/>
      <c r="H363"/>
    </row>
    <row r="364" spans="1:9" s="19" customFormat="1" x14ac:dyDescent="0.25">
      <c r="A364" s="21">
        <v>11</v>
      </c>
      <c r="B364" s="26" t="s">
        <v>884</v>
      </c>
      <c r="C364" s="31">
        <v>12.2</v>
      </c>
      <c r="D364" s="19" t="s">
        <v>885</v>
      </c>
      <c r="E364" s="2"/>
      <c r="I364" s="21"/>
    </row>
    <row r="365" spans="1:9" x14ac:dyDescent="0.25">
      <c r="A365" s="21">
        <v>12</v>
      </c>
      <c r="B365" s="21" t="s">
        <v>615</v>
      </c>
      <c r="C365" s="45">
        <v>12</v>
      </c>
      <c r="D365" s="19" t="s">
        <v>628</v>
      </c>
      <c r="E365" s="2"/>
      <c r="F365" s="19"/>
      <c r="G365"/>
      <c r="H365"/>
    </row>
    <row r="366" spans="1:9" x14ac:dyDescent="0.25">
      <c r="A366" s="21">
        <v>13</v>
      </c>
      <c r="B366" s="21" t="s">
        <v>370</v>
      </c>
      <c r="C366" s="45">
        <v>9.9600000000000009</v>
      </c>
      <c r="D366" t="s">
        <v>335</v>
      </c>
      <c r="E366" s="2"/>
      <c r="G366"/>
      <c r="H366"/>
    </row>
    <row r="367" spans="1:9" x14ac:dyDescent="0.25">
      <c r="A367" s="21">
        <v>14</v>
      </c>
      <c r="B367" s="21" t="s">
        <v>625</v>
      </c>
      <c r="C367" s="49">
        <v>6.46</v>
      </c>
      <c r="D367" s="19" t="s">
        <v>626</v>
      </c>
      <c r="E367" s="2"/>
      <c r="F367" s="19"/>
      <c r="G367"/>
      <c r="H367"/>
    </row>
    <row r="368" spans="1:9" s="19" customFormat="1" x14ac:dyDescent="0.25">
      <c r="A368" s="21">
        <v>15</v>
      </c>
      <c r="B368" s="26" t="s">
        <v>843</v>
      </c>
      <c r="C368" s="31">
        <v>6.2</v>
      </c>
      <c r="D368" s="19" t="s">
        <v>885</v>
      </c>
      <c r="E368" s="2"/>
      <c r="I368" s="21"/>
    </row>
    <row r="369" spans="1:9" x14ac:dyDescent="0.25">
      <c r="A369" s="21">
        <v>16</v>
      </c>
      <c r="B369" s="21" t="s">
        <v>371</v>
      </c>
      <c r="C369" s="45">
        <v>5.15</v>
      </c>
      <c r="D369" t="s">
        <v>335</v>
      </c>
      <c r="E369" s="2"/>
      <c r="G369"/>
      <c r="H369"/>
    </row>
    <row r="370" spans="1:9" x14ac:dyDescent="0.25">
      <c r="B370" s="21" t="s">
        <v>480</v>
      </c>
      <c r="E370" s="2"/>
      <c r="G370"/>
      <c r="H370"/>
    </row>
    <row r="371" spans="1:9" s="19" customFormat="1" x14ac:dyDescent="0.25">
      <c r="A371" s="21"/>
      <c r="B371" s="21"/>
      <c r="C371" s="45"/>
      <c r="G371" s="20"/>
      <c r="H371" s="20"/>
    </row>
    <row r="372" spans="1:9" x14ac:dyDescent="0.25">
      <c r="B372" s="21" t="s">
        <v>668</v>
      </c>
    </row>
    <row r="373" spans="1:9" x14ac:dyDescent="0.25">
      <c r="A373" s="21" t="s">
        <v>0</v>
      </c>
      <c r="C373" s="45" t="s">
        <v>591</v>
      </c>
      <c r="E373" s="2"/>
      <c r="G373"/>
      <c r="H373"/>
    </row>
    <row r="374" spans="1:9" s="19" customFormat="1" x14ac:dyDescent="0.25">
      <c r="A374" s="21">
        <v>1</v>
      </c>
      <c r="B374" s="21" t="s">
        <v>4</v>
      </c>
      <c r="C374" s="45">
        <v>12</v>
      </c>
      <c r="D374" s="19" t="s">
        <v>765</v>
      </c>
      <c r="E374" s="2"/>
      <c r="I374" s="21"/>
    </row>
    <row r="375" spans="1:9" x14ac:dyDescent="0.25">
      <c r="A375" s="21">
        <v>2</v>
      </c>
      <c r="B375" s="21" t="s">
        <v>1</v>
      </c>
      <c r="C375" s="45">
        <v>11</v>
      </c>
      <c r="D375" s="19" t="s">
        <v>586</v>
      </c>
      <c r="E375" s="2"/>
      <c r="F375" s="19"/>
      <c r="G375"/>
      <c r="H375"/>
    </row>
    <row r="376" spans="1:9" x14ac:dyDescent="0.25">
      <c r="C376" s="45" t="s">
        <v>336</v>
      </c>
      <c r="D376" s="19"/>
      <c r="E376" s="2"/>
      <c r="F376" s="19"/>
      <c r="G376"/>
      <c r="H376"/>
    </row>
    <row r="377" spans="1:9" x14ac:dyDescent="0.25">
      <c r="A377" s="21">
        <v>3</v>
      </c>
      <c r="B377" s="42" t="s">
        <v>637</v>
      </c>
      <c r="C377" s="28">
        <v>19</v>
      </c>
      <c r="D377" s="19" t="s">
        <v>791</v>
      </c>
      <c r="E377" s="2"/>
      <c r="F377" s="19"/>
      <c r="G377"/>
      <c r="H377"/>
    </row>
    <row r="378" spans="1:9" x14ac:dyDescent="0.25">
      <c r="A378" s="21">
        <v>4</v>
      </c>
      <c r="B378" s="42" t="s">
        <v>470</v>
      </c>
      <c r="C378" s="29">
        <v>5</v>
      </c>
      <c r="D378" s="19" t="s">
        <v>628</v>
      </c>
      <c r="E378" s="2"/>
      <c r="F378" s="19"/>
      <c r="G378"/>
      <c r="H378"/>
    </row>
    <row r="379" spans="1:9" x14ac:dyDescent="0.25">
      <c r="C379" s="45" t="s">
        <v>592</v>
      </c>
      <c r="D379" s="19"/>
      <c r="E379" s="2"/>
      <c r="F379" s="19"/>
      <c r="G379"/>
      <c r="H379"/>
    </row>
    <row r="380" spans="1:9" s="19" customFormat="1" x14ac:dyDescent="0.25">
      <c r="A380" s="21">
        <v>5</v>
      </c>
      <c r="B380" s="21" t="s">
        <v>10</v>
      </c>
      <c r="C380" s="45">
        <v>16</v>
      </c>
      <c r="D380" s="19" t="s">
        <v>765</v>
      </c>
      <c r="E380" s="2"/>
      <c r="I380" s="21"/>
    </row>
    <row r="381" spans="1:9" s="19" customFormat="1" x14ac:dyDescent="0.25">
      <c r="A381" s="21">
        <v>6</v>
      </c>
      <c r="B381" s="21" t="s">
        <v>330</v>
      </c>
      <c r="C381" s="45">
        <v>13</v>
      </c>
      <c r="D381" s="19" t="s">
        <v>765</v>
      </c>
      <c r="E381" s="2"/>
      <c r="I381" s="21"/>
    </row>
    <row r="382" spans="1:9" x14ac:dyDescent="0.25">
      <c r="A382" s="21">
        <v>7</v>
      </c>
      <c r="B382" s="21" t="s">
        <v>755</v>
      </c>
      <c r="C382" s="45">
        <v>6</v>
      </c>
      <c r="D382" s="19" t="s">
        <v>765</v>
      </c>
    </row>
    <row r="383" spans="1:9" x14ac:dyDescent="0.25">
      <c r="A383" s="21">
        <v>8</v>
      </c>
      <c r="B383" s="21" t="s">
        <v>12</v>
      </c>
      <c r="C383" s="45">
        <v>5</v>
      </c>
      <c r="D383" s="19" t="s">
        <v>586</v>
      </c>
      <c r="E383" s="2"/>
      <c r="F383" s="19"/>
      <c r="G383"/>
      <c r="H383"/>
    </row>
    <row r="384" spans="1:9" s="19" customFormat="1" x14ac:dyDescent="0.25">
      <c r="A384" s="21"/>
      <c r="B384" s="21"/>
      <c r="C384" s="45" t="s">
        <v>772</v>
      </c>
      <c r="E384" s="2"/>
      <c r="I384" s="21"/>
    </row>
    <row r="385" spans="1:9" s="19" customFormat="1" x14ac:dyDescent="0.25">
      <c r="A385" s="21">
        <v>9</v>
      </c>
      <c r="B385" s="21" t="s">
        <v>761</v>
      </c>
      <c r="C385" s="45">
        <v>55</v>
      </c>
      <c r="D385" s="19" t="s">
        <v>765</v>
      </c>
      <c r="E385" s="2"/>
      <c r="I385" s="21"/>
    </row>
    <row r="386" spans="1:9" s="19" customFormat="1" x14ac:dyDescent="0.25">
      <c r="A386" s="21">
        <v>10</v>
      </c>
      <c r="B386" s="21" t="s">
        <v>453</v>
      </c>
      <c r="C386" s="45">
        <v>14</v>
      </c>
      <c r="D386" s="19" t="s">
        <v>765</v>
      </c>
      <c r="E386" s="2"/>
      <c r="I386" s="21"/>
    </row>
    <row r="387" spans="1:9" s="19" customFormat="1" x14ac:dyDescent="0.25">
      <c r="A387" s="21">
        <v>11</v>
      </c>
      <c r="B387" s="21" t="s">
        <v>769</v>
      </c>
      <c r="C387" s="45">
        <v>7</v>
      </c>
      <c r="D387" s="19" t="s">
        <v>765</v>
      </c>
      <c r="E387" s="2"/>
      <c r="I387" s="21"/>
    </row>
    <row r="388" spans="1:9" s="19" customFormat="1" x14ac:dyDescent="0.25">
      <c r="A388" s="21">
        <v>11</v>
      </c>
      <c r="B388" s="21" t="s">
        <v>760</v>
      </c>
      <c r="C388" s="45">
        <v>7</v>
      </c>
      <c r="D388" s="19" t="s">
        <v>765</v>
      </c>
      <c r="E388" s="2"/>
      <c r="I388" s="21"/>
    </row>
    <row r="389" spans="1:9" s="19" customFormat="1" x14ac:dyDescent="0.25">
      <c r="A389" s="21"/>
      <c r="B389" s="21"/>
      <c r="C389" s="45" t="s">
        <v>364</v>
      </c>
      <c r="E389" s="2"/>
      <c r="I389" s="21"/>
    </row>
    <row r="390" spans="1:9" s="19" customFormat="1" x14ac:dyDescent="0.25">
      <c r="A390" s="21">
        <v>12</v>
      </c>
      <c r="B390" s="21" t="s">
        <v>770</v>
      </c>
      <c r="C390" s="45">
        <v>10</v>
      </c>
      <c r="D390" s="19" t="s">
        <v>765</v>
      </c>
      <c r="E390" s="2"/>
      <c r="I390" s="21"/>
    </row>
    <row r="391" spans="1:9" x14ac:dyDescent="0.25">
      <c r="B391" s="21" t="s">
        <v>480</v>
      </c>
      <c r="D391" s="19"/>
      <c r="E391" s="2"/>
      <c r="F391" s="19"/>
      <c r="G391"/>
      <c r="H391"/>
    </row>
    <row r="392" spans="1:9" x14ac:dyDescent="0.25">
      <c r="A392" s="21" t="s">
        <v>27</v>
      </c>
      <c r="C392" s="45" t="s">
        <v>772</v>
      </c>
      <c r="E392" s="2"/>
      <c r="G392"/>
      <c r="H392"/>
    </row>
    <row r="393" spans="1:9" s="19" customFormat="1" x14ac:dyDescent="0.25">
      <c r="A393" s="21">
        <v>1</v>
      </c>
      <c r="B393" s="21" t="s">
        <v>20</v>
      </c>
      <c r="C393" s="45">
        <v>10</v>
      </c>
      <c r="D393" s="19" t="s">
        <v>791</v>
      </c>
      <c r="E393" s="2"/>
      <c r="I393" s="21"/>
    </row>
    <row r="394" spans="1:9" s="19" customFormat="1" x14ac:dyDescent="0.25">
      <c r="A394" s="21"/>
      <c r="B394" s="21"/>
      <c r="C394" s="45" t="s">
        <v>357</v>
      </c>
      <c r="E394" s="2"/>
      <c r="I394" s="21"/>
    </row>
    <row r="395" spans="1:9" s="19" customFormat="1" x14ac:dyDescent="0.25">
      <c r="A395" s="21">
        <v>1</v>
      </c>
      <c r="B395" s="21" t="s">
        <v>21</v>
      </c>
      <c r="C395" s="45">
        <v>28</v>
      </c>
      <c r="D395" s="19" t="s">
        <v>765</v>
      </c>
      <c r="E395" s="2"/>
      <c r="I395" s="21"/>
    </row>
    <row r="396" spans="1:9" s="19" customFormat="1" x14ac:dyDescent="0.25">
      <c r="A396" s="21">
        <v>2</v>
      </c>
      <c r="B396" s="21" t="s">
        <v>271</v>
      </c>
      <c r="C396" s="45">
        <v>20</v>
      </c>
      <c r="D396" s="19" t="s">
        <v>765</v>
      </c>
      <c r="E396" s="2"/>
      <c r="I396" s="21"/>
    </row>
    <row r="397" spans="1:9" s="19" customFormat="1" x14ac:dyDescent="0.25">
      <c r="A397" s="21"/>
      <c r="B397" s="21"/>
      <c r="C397" s="45" t="s">
        <v>638</v>
      </c>
      <c r="E397" s="2"/>
      <c r="I397" s="21"/>
    </row>
    <row r="398" spans="1:9" s="19" customFormat="1" x14ac:dyDescent="0.25">
      <c r="A398" s="21">
        <v>3</v>
      </c>
      <c r="B398" s="21" t="s">
        <v>195</v>
      </c>
      <c r="C398" s="45">
        <v>28</v>
      </c>
      <c r="D398" s="19" t="s">
        <v>765</v>
      </c>
      <c r="E398" s="2"/>
      <c r="I398" s="21"/>
    </row>
    <row r="399" spans="1:9" s="19" customFormat="1" x14ac:dyDescent="0.25">
      <c r="A399" s="21">
        <v>4</v>
      </c>
      <c r="B399" s="42" t="s">
        <v>23</v>
      </c>
      <c r="C399" s="28">
        <v>10</v>
      </c>
      <c r="D399" t="s">
        <v>628</v>
      </c>
      <c r="E399" s="2"/>
      <c r="I399" s="21"/>
    </row>
    <row r="400" spans="1:9" s="19" customFormat="1" x14ac:dyDescent="0.25">
      <c r="A400" s="21">
        <v>5</v>
      </c>
      <c r="B400" s="21" t="s">
        <v>766</v>
      </c>
      <c r="C400" s="45">
        <v>8</v>
      </c>
      <c r="D400" s="19" t="s">
        <v>765</v>
      </c>
      <c r="E400" s="2"/>
      <c r="I400" s="21"/>
    </row>
    <row r="401" spans="1:9" x14ac:dyDescent="0.25">
      <c r="A401" s="21">
        <v>5</v>
      </c>
      <c r="B401" s="21" t="s">
        <v>767</v>
      </c>
      <c r="C401" s="45">
        <v>8</v>
      </c>
      <c r="D401" s="19" t="s">
        <v>765</v>
      </c>
      <c r="E401" s="2"/>
      <c r="G401"/>
      <c r="H401"/>
    </row>
    <row r="402" spans="1:9" x14ac:dyDescent="0.25">
      <c r="B402" s="21" t="s">
        <v>480</v>
      </c>
      <c r="E402" s="2"/>
      <c r="G402"/>
      <c r="H402"/>
    </row>
    <row r="407" spans="1:9" s="19" customFormat="1" x14ac:dyDescent="0.25">
      <c r="G407" s="20"/>
      <c r="H407" s="20"/>
      <c r="I407" s="21"/>
    </row>
    <row r="408" spans="1:9" s="19" customFormat="1" x14ac:dyDescent="0.25">
      <c r="G408" s="20"/>
      <c r="H408" s="20"/>
      <c r="I408" s="21"/>
    </row>
    <row r="409" spans="1:9" s="19" customFormat="1" x14ac:dyDescent="0.25">
      <c r="G409" s="20"/>
      <c r="H409" s="20"/>
      <c r="I409" s="21"/>
    </row>
    <row r="410" spans="1:9" s="19" customFormat="1" x14ac:dyDescent="0.25">
      <c r="G410" s="20"/>
      <c r="H410" s="20"/>
      <c r="I410" s="21"/>
    </row>
    <row r="411" spans="1:9" s="19" customFormat="1" x14ac:dyDescent="0.25">
      <c r="G411" s="20"/>
      <c r="H411" s="20"/>
      <c r="I411" s="21"/>
    </row>
    <row r="412" spans="1:9" s="19" customFormat="1" x14ac:dyDescent="0.25">
      <c r="G412" s="20"/>
      <c r="H412" s="20"/>
      <c r="I412" s="21"/>
    </row>
    <row r="413" spans="1:9" s="19" customFormat="1" x14ac:dyDescent="0.25">
      <c r="G413" s="20"/>
      <c r="H413" s="20"/>
      <c r="I413" s="21"/>
    </row>
    <row r="414" spans="1:9" s="19" customFormat="1" x14ac:dyDescent="0.25">
      <c r="G414" s="20"/>
      <c r="H414" s="20"/>
      <c r="I414" s="21"/>
    </row>
    <row r="415" spans="1:9" s="19" customFormat="1" x14ac:dyDescent="0.25">
      <c r="G415" s="20"/>
      <c r="H415" s="20"/>
      <c r="I415" s="21"/>
    </row>
    <row r="416" spans="1:9" s="19" customFormat="1" x14ac:dyDescent="0.25">
      <c r="G416" s="20"/>
      <c r="H416" s="20"/>
      <c r="I416" s="21"/>
    </row>
    <row r="417" spans="7:9" s="19" customFormat="1" x14ac:dyDescent="0.25">
      <c r="G417" s="20"/>
      <c r="H417" s="20"/>
      <c r="I417" s="21"/>
    </row>
    <row r="418" spans="7:9" s="19" customFormat="1" x14ac:dyDescent="0.25">
      <c r="G418" s="20"/>
      <c r="H418" s="20"/>
      <c r="I418" s="21"/>
    </row>
    <row r="419" spans="7:9" s="19" customFormat="1" x14ac:dyDescent="0.25">
      <c r="G419" s="20"/>
      <c r="H419" s="20"/>
      <c r="I419" s="21"/>
    </row>
    <row r="420" spans="7:9" s="19" customFormat="1" x14ac:dyDescent="0.25">
      <c r="G420" s="20"/>
      <c r="H420" s="20"/>
      <c r="I420" s="21"/>
    </row>
    <row r="421" spans="7:9" s="19" customFormat="1" x14ac:dyDescent="0.25">
      <c r="G421" s="20"/>
      <c r="H421" s="20"/>
      <c r="I421" s="21"/>
    </row>
    <row r="422" spans="7:9" s="19" customFormat="1" x14ac:dyDescent="0.25">
      <c r="G422" s="20"/>
      <c r="H422" s="20"/>
      <c r="I422" s="21"/>
    </row>
    <row r="423" spans="7:9" s="19" customFormat="1" x14ac:dyDescent="0.25">
      <c r="G423" s="20"/>
      <c r="H423" s="20"/>
      <c r="I423" s="21"/>
    </row>
    <row r="424" spans="7:9" s="19" customFormat="1" x14ac:dyDescent="0.25">
      <c r="G424" s="20"/>
      <c r="H424" s="20"/>
      <c r="I424" s="21"/>
    </row>
    <row r="425" spans="7:9" s="19" customFormat="1" x14ac:dyDescent="0.25">
      <c r="G425" s="20"/>
      <c r="H425" s="20"/>
      <c r="I425" s="21"/>
    </row>
    <row r="426" spans="7:9" s="19" customFormat="1" x14ac:dyDescent="0.25">
      <c r="G426" s="20"/>
      <c r="H426" s="20"/>
      <c r="I426" s="21"/>
    </row>
    <row r="427" spans="7:9" s="19" customFormat="1" x14ac:dyDescent="0.25">
      <c r="G427" s="20"/>
      <c r="H427" s="20"/>
      <c r="I427" s="21"/>
    </row>
    <row r="428" spans="7:9" s="19" customFormat="1" x14ac:dyDescent="0.25">
      <c r="G428" s="20"/>
      <c r="H428" s="20"/>
      <c r="I428" s="21"/>
    </row>
    <row r="429" spans="7:9" s="19" customFormat="1" x14ac:dyDescent="0.25">
      <c r="G429" s="20"/>
      <c r="H429" s="20"/>
      <c r="I429" s="21"/>
    </row>
    <row r="430" spans="7:9" s="19" customFormat="1" x14ac:dyDescent="0.25">
      <c r="G430" s="20"/>
      <c r="H430" s="20"/>
      <c r="I430" s="21"/>
    </row>
    <row r="431" spans="7:9" s="19" customFormat="1" x14ac:dyDescent="0.25">
      <c r="G431" s="20"/>
      <c r="H431" s="20"/>
      <c r="I431" s="21"/>
    </row>
    <row r="432" spans="7:9" s="19" customFormat="1" x14ac:dyDescent="0.25">
      <c r="G432" s="20"/>
      <c r="H432" s="20"/>
      <c r="I432" s="21"/>
    </row>
    <row r="433" spans="7:9" s="19" customFormat="1" x14ac:dyDescent="0.25">
      <c r="G433" s="20"/>
      <c r="H433" s="20"/>
      <c r="I433" s="21"/>
    </row>
    <row r="434" spans="7:9" s="19" customFormat="1" x14ac:dyDescent="0.25">
      <c r="G434" s="20"/>
      <c r="H434" s="20"/>
      <c r="I434" s="21"/>
    </row>
    <row r="435" spans="7:9" s="19" customFormat="1" x14ac:dyDescent="0.25">
      <c r="G435" s="20"/>
      <c r="H435" s="20"/>
      <c r="I435" s="21"/>
    </row>
    <row r="436" spans="7:9" s="19" customFormat="1" x14ac:dyDescent="0.25">
      <c r="G436" s="20"/>
      <c r="H436" s="20"/>
      <c r="I436" s="21"/>
    </row>
    <row r="437" spans="7:9" s="19" customFormat="1" x14ac:dyDescent="0.25">
      <c r="G437" s="20"/>
      <c r="H437" s="20"/>
      <c r="I437" s="21"/>
    </row>
    <row r="438" spans="7:9" s="19" customFormat="1" x14ac:dyDescent="0.25">
      <c r="G438" s="20"/>
      <c r="H438" s="20"/>
      <c r="I438" s="21"/>
    </row>
    <row r="439" spans="7:9" s="19" customFormat="1" x14ac:dyDescent="0.25">
      <c r="G439" s="20"/>
      <c r="H439" s="20"/>
      <c r="I439" s="21"/>
    </row>
    <row r="440" spans="7:9" s="19" customFormat="1" x14ac:dyDescent="0.25">
      <c r="G440" s="20"/>
      <c r="H440" s="20"/>
      <c r="I440" s="21"/>
    </row>
    <row r="441" spans="7:9" s="19" customFormat="1" x14ac:dyDescent="0.25">
      <c r="G441" s="20"/>
      <c r="H441" s="20"/>
      <c r="I441" s="21"/>
    </row>
    <row r="442" spans="7:9" s="19" customFormat="1" x14ac:dyDescent="0.25">
      <c r="G442" s="20"/>
      <c r="H442" s="20"/>
      <c r="I442" s="21"/>
    </row>
    <row r="443" spans="7:9" s="19" customFormat="1" x14ac:dyDescent="0.25">
      <c r="G443" s="20"/>
      <c r="H443" s="20"/>
      <c r="I443" s="21"/>
    </row>
    <row r="444" spans="7:9" s="19" customFormat="1" x14ac:dyDescent="0.25">
      <c r="G444" s="20"/>
      <c r="H444" s="20"/>
      <c r="I444" s="21"/>
    </row>
    <row r="445" spans="7:9" s="19" customFormat="1" x14ac:dyDescent="0.25">
      <c r="G445" s="20"/>
      <c r="H445" s="20"/>
      <c r="I445" s="21"/>
    </row>
    <row r="446" spans="7:9" s="19" customFormat="1" x14ac:dyDescent="0.25">
      <c r="G446" s="20"/>
      <c r="H446" s="20"/>
      <c r="I446" s="21"/>
    </row>
    <row r="447" spans="7:9" s="19" customFormat="1" x14ac:dyDescent="0.25">
      <c r="G447" s="20"/>
      <c r="H447" s="20"/>
      <c r="I447" s="21"/>
    </row>
    <row r="448" spans="7:9" s="19" customFormat="1" x14ac:dyDescent="0.25">
      <c r="G448" s="20"/>
      <c r="H448" s="20"/>
      <c r="I448" s="21"/>
    </row>
    <row r="449" spans="7:9" s="19" customFormat="1" x14ac:dyDescent="0.25">
      <c r="G449" s="20"/>
      <c r="H449" s="20"/>
      <c r="I449" s="21"/>
    </row>
    <row r="450" spans="7:9" s="19" customFormat="1" x14ac:dyDescent="0.25">
      <c r="G450" s="20"/>
      <c r="H450" s="20"/>
      <c r="I450" s="21"/>
    </row>
    <row r="451" spans="7:9" s="19" customFormat="1" x14ac:dyDescent="0.25">
      <c r="G451" s="20"/>
      <c r="H451" s="20"/>
      <c r="I451" s="21"/>
    </row>
    <row r="452" spans="7:9" s="19" customFormat="1" x14ac:dyDescent="0.25">
      <c r="G452" s="20"/>
      <c r="H452" s="20"/>
      <c r="I452" s="21"/>
    </row>
    <row r="453" spans="7:9" s="19" customFormat="1" x14ac:dyDescent="0.25">
      <c r="G453" s="20"/>
      <c r="H453" s="20"/>
      <c r="I453" s="21"/>
    </row>
    <row r="454" spans="7:9" s="19" customFormat="1" x14ac:dyDescent="0.25">
      <c r="G454" s="20"/>
      <c r="H454" s="20"/>
      <c r="I454" s="21"/>
    </row>
    <row r="455" spans="7:9" s="19" customFormat="1" x14ac:dyDescent="0.25">
      <c r="G455" s="20"/>
      <c r="H455" s="20"/>
      <c r="I455" s="21"/>
    </row>
    <row r="456" spans="7:9" s="19" customFormat="1" x14ac:dyDescent="0.25">
      <c r="G456" s="20"/>
      <c r="H456" s="20"/>
      <c r="I456" s="21"/>
    </row>
    <row r="457" spans="7:9" s="19" customFormat="1" x14ac:dyDescent="0.25">
      <c r="G457" s="20"/>
      <c r="H457" s="20"/>
      <c r="I457" s="21"/>
    </row>
    <row r="458" spans="7:9" s="19" customFormat="1" x14ac:dyDescent="0.25">
      <c r="G458" s="20"/>
      <c r="H458" s="20"/>
      <c r="I458" s="21"/>
    </row>
    <row r="459" spans="7:9" s="19" customFormat="1" x14ac:dyDescent="0.25">
      <c r="G459" s="20"/>
      <c r="H459" s="20"/>
      <c r="I459" s="21"/>
    </row>
    <row r="460" spans="7:9" s="19" customFormat="1" x14ac:dyDescent="0.25">
      <c r="G460" s="20"/>
      <c r="H460" s="20"/>
      <c r="I460" s="21"/>
    </row>
    <row r="461" spans="7:9" s="19" customFormat="1" x14ac:dyDescent="0.25">
      <c r="G461" s="20"/>
      <c r="H461" s="20"/>
      <c r="I461" s="21"/>
    </row>
    <row r="462" spans="7:9" s="19" customFormat="1" x14ac:dyDescent="0.25">
      <c r="G462" s="20"/>
      <c r="H462" s="20"/>
      <c r="I462" s="21"/>
    </row>
    <row r="463" spans="7:9" s="19" customFormat="1" x14ac:dyDescent="0.25">
      <c r="G463" s="20"/>
      <c r="H463" s="20"/>
      <c r="I463" s="21"/>
    </row>
    <row r="465" spans="7:9" s="19" customFormat="1" x14ac:dyDescent="0.25">
      <c r="G465" s="20"/>
      <c r="H465" s="20"/>
      <c r="I465" s="21"/>
    </row>
    <row r="466" spans="7:9" s="19" customFormat="1" x14ac:dyDescent="0.25">
      <c r="G466" s="20"/>
      <c r="H466" s="20"/>
      <c r="I466" s="21"/>
    </row>
    <row r="467" spans="7:9" s="19" customFormat="1" x14ac:dyDescent="0.25">
      <c r="G467" s="20"/>
      <c r="H467" s="20"/>
      <c r="I467" s="21"/>
    </row>
    <row r="468" spans="7:9" s="19" customFormat="1" x14ac:dyDescent="0.25">
      <c r="G468" s="20"/>
      <c r="H468" s="20"/>
      <c r="I468" s="21"/>
    </row>
    <row r="469" spans="7:9" s="19" customFormat="1" x14ac:dyDescent="0.25">
      <c r="G469" s="20"/>
      <c r="H469" s="20"/>
      <c r="I469" s="21"/>
    </row>
    <row r="471" spans="7:9" s="19" customFormat="1" x14ac:dyDescent="0.25">
      <c r="G471" s="20"/>
      <c r="H471" s="20"/>
      <c r="I471" s="21"/>
    </row>
    <row r="472" spans="7:9" s="19" customFormat="1" x14ac:dyDescent="0.25">
      <c r="G472" s="20"/>
      <c r="H472" s="20"/>
      <c r="I472" s="21"/>
    </row>
    <row r="477" spans="7:9" s="19" customFormat="1" x14ac:dyDescent="0.25">
      <c r="G477" s="20"/>
      <c r="H477" s="20"/>
      <c r="I477" s="21"/>
    </row>
    <row r="478" spans="7:9" s="19" customFormat="1" x14ac:dyDescent="0.25">
      <c r="G478" s="20"/>
      <c r="H478" s="20"/>
      <c r="I478" s="21"/>
    </row>
    <row r="479" spans="7:9" s="19" customFormat="1" x14ac:dyDescent="0.25">
      <c r="G479" s="20"/>
      <c r="H479" s="20"/>
      <c r="I479" s="21"/>
    </row>
    <row r="480" spans="7:9" s="19" customFormat="1" x14ac:dyDescent="0.25">
      <c r="G480" s="20"/>
      <c r="H480" s="20"/>
      <c r="I480" s="21"/>
    </row>
    <row r="481" spans="7:9" s="19" customFormat="1" x14ac:dyDescent="0.25">
      <c r="G481" s="20"/>
      <c r="H481" s="20"/>
      <c r="I481" s="21"/>
    </row>
    <row r="482" spans="7:9" s="19" customFormat="1" x14ac:dyDescent="0.25">
      <c r="G482" s="20"/>
      <c r="H482" s="20"/>
      <c r="I482" s="21"/>
    </row>
    <row r="483" spans="7:9" s="19" customFormat="1" x14ac:dyDescent="0.25">
      <c r="G483" s="20"/>
      <c r="H483" s="20"/>
      <c r="I483" s="21"/>
    </row>
    <row r="484" spans="7:9" s="19" customFormat="1" x14ac:dyDescent="0.25">
      <c r="G484" s="20"/>
      <c r="H484" s="20"/>
      <c r="I484" s="21"/>
    </row>
    <row r="485" spans="7:9" s="19" customFormat="1" x14ac:dyDescent="0.25">
      <c r="G485" s="20"/>
      <c r="H485" s="20"/>
      <c r="I485" s="21"/>
    </row>
    <row r="486" spans="7:9" s="19" customFormat="1" x14ac:dyDescent="0.25">
      <c r="G486" s="20"/>
      <c r="H486" s="20"/>
      <c r="I486" s="21"/>
    </row>
    <row r="487" spans="7:9" s="19" customFormat="1" x14ac:dyDescent="0.25">
      <c r="G487" s="20"/>
      <c r="H487" s="20"/>
      <c r="I487" s="21"/>
    </row>
    <row r="488" spans="7:9" s="19" customFormat="1" x14ac:dyDescent="0.25">
      <c r="G488" s="20"/>
      <c r="H488" s="20"/>
      <c r="I488" s="21"/>
    </row>
    <row r="489" spans="7:9" s="19" customFormat="1" x14ac:dyDescent="0.25">
      <c r="G489" s="20"/>
      <c r="H489" s="20"/>
      <c r="I489" s="21"/>
    </row>
    <row r="490" spans="7:9" s="19" customFormat="1" x14ac:dyDescent="0.25">
      <c r="G490" s="20"/>
      <c r="H490" s="20"/>
      <c r="I490" s="21"/>
    </row>
    <row r="491" spans="7:9" s="19" customFormat="1" x14ac:dyDescent="0.25">
      <c r="G491" s="20"/>
      <c r="H491" s="20"/>
      <c r="I491" s="21"/>
    </row>
    <row r="492" spans="7:9" s="19" customFormat="1" x14ac:dyDescent="0.25">
      <c r="G492" s="20"/>
      <c r="H492" s="20"/>
      <c r="I492" s="21"/>
    </row>
    <row r="493" spans="7:9" s="19" customFormat="1" x14ac:dyDescent="0.25">
      <c r="G493" s="20"/>
      <c r="H493" s="20"/>
      <c r="I493" s="21"/>
    </row>
    <row r="494" spans="7:9" s="19" customFormat="1" x14ac:dyDescent="0.25">
      <c r="G494" s="20"/>
      <c r="H494" s="20"/>
      <c r="I494" s="21"/>
    </row>
    <row r="495" spans="7:9" s="19" customFormat="1" x14ac:dyDescent="0.25">
      <c r="G495" s="20"/>
      <c r="H495" s="20"/>
      <c r="I495" s="21"/>
    </row>
    <row r="496" spans="7:9" s="19" customFormat="1" x14ac:dyDescent="0.25">
      <c r="G496" s="20"/>
      <c r="H496" s="20"/>
      <c r="I496" s="21"/>
    </row>
    <row r="497" spans="7:9" s="19" customFormat="1" x14ac:dyDescent="0.25">
      <c r="G497" s="20"/>
      <c r="H497" s="20"/>
      <c r="I497" s="21"/>
    </row>
    <row r="498" spans="7:9" s="19" customFormat="1" x14ac:dyDescent="0.25">
      <c r="G498" s="20"/>
      <c r="H498" s="20"/>
      <c r="I498" s="21"/>
    </row>
    <row r="499" spans="7:9" s="19" customFormat="1" x14ac:dyDescent="0.25">
      <c r="G499" s="20"/>
      <c r="H499" s="20"/>
      <c r="I499" s="21"/>
    </row>
    <row r="500" spans="7:9" s="19" customFormat="1" x14ac:dyDescent="0.25">
      <c r="G500" s="20"/>
      <c r="H500" s="20"/>
      <c r="I500" s="21"/>
    </row>
    <row r="501" spans="7:9" s="19" customFormat="1" x14ac:dyDescent="0.25">
      <c r="G501" s="20"/>
      <c r="H501" s="20"/>
      <c r="I501" s="21"/>
    </row>
    <row r="502" spans="7:9" s="19" customFormat="1" x14ac:dyDescent="0.25">
      <c r="G502" s="20"/>
      <c r="H502" s="20"/>
      <c r="I502" s="21"/>
    </row>
    <row r="503" spans="7:9" s="19" customFormat="1" x14ac:dyDescent="0.25">
      <c r="G503" s="20"/>
      <c r="H503" s="20"/>
      <c r="I503" s="21"/>
    </row>
    <row r="504" spans="7:9" s="19" customFormat="1" x14ac:dyDescent="0.25">
      <c r="G504" s="20"/>
      <c r="H504" s="20"/>
      <c r="I504" s="21"/>
    </row>
    <row r="505" spans="7:9" s="19" customFormat="1" x14ac:dyDescent="0.25">
      <c r="G505" s="20"/>
      <c r="H505" s="20"/>
      <c r="I505" s="21"/>
    </row>
    <row r="506" spans="7:9" s="19" customFormat="1" x14ac:dyDescent="0.25">
      <c r="G506" s="20"/>
      <c r="H506" s="20"/>
      <c r="I506" s="21"/>
    </row>
    <row r="507" spans="7:9" s="19" customFormat="1" x14ac:dyDescent="0.25">
      <c r="G507" s="20"/>
      <c r="H507" s="20"/>
      <c r="I507" s="21"/>
    </row>
    <row r="508" spans="7:9" s="19" customFormat="1" x14ac:dyDescent="0.25">
      <c r="G508" s="20"/>
      <c r="H508" s="20"/>
      <c r="I508" s="21"/>
    </row>
    <row r="509" spans="7:9" s="19" customFormat="1" x14ac:dyDescent="0.25">
      <c r="G509" s="20"/>
      <c r="H509" s="20"/>
      <c r="I509" s="21"/>
    </row>
    <row r="510" spans="7:9" s="19" customFormat="1" x14ac:dyDescent="0.25">
      <c r="G510" s="20"/>
      <c r="H510" s="20"/>
      <c r="I510" s="21"/>
    </row>
    <row r="511" spans="7:9" s="19" customFormat="1" x14ac:dyDescent="0.25">
      <c r="G511" s="20"/>
      <c r="H511" s="20"/>
      <c r="I511" s="21"/>
    </row>
    <row r="512" spans="7:9" s="19" customFormat="1" x14ac:dyDescent="0.25">
      <c r="G512" s="20"/>
      <c r="H512" s="20"/>
      <c r="I512" s="21"/>
    </row>
    <row r="513" spans="7:9" s="19" customFormat="1" x14ac:dyDescent="0.25">
      <c r="G513" s="20"/>
      <c r="H513" s="20"/>
      <c r="I513" s="21"/>
    </row>
    <row r="514" spans="7:9" s="19" customFormat="1" x14ac:dyDescent="0.25">
      <c r="G514" s="20"/>
      <c r="H514" s="20"/>
      <c r="I514" s="21"/>
    </row>
    <row r="515" spans="7:9" s="19" customFormat="1" x14ac:dyDescent="0.25">
      <c r="G515" s="20"/>
      <c r="H515" s="20"/>
      <c r="I515" s="21"/>
    </row>
    <row r="516" spans="7:9" s="19" customFormat="1" x14ac:dyDescent="0.25">
      <c r="G516" s="20"/>
      <c r="H516" s="20"/>
      <c r="I516" s="21"/>
    </row>
    <row r="517" spans="7:9" s="19" customFormat="1" x14ac:dyDescent="0.25">
      <c r="G517" s="20"/>
      <c r="H517" s="20"/>
      <c r="I517" s="21"/>
    </row>
    <row r="521" spans="7:9" s="19" customFormat="1" x14ac:dyDescent="0.25">
      <c r="G521" s="20"/>
      <c r="H521" s="20"/>
      <c r="I521" s="21"/>
    </row>
    <row r="522" spans="7:9" s="19" customFormat="1" x14ac:dyDescent="0.25">
      <c r="G522" s="20"/>
      <c r="H522" s="20"/>
      <c r="I522" s="21"/>
    </row>
    <row r="523" spans="7:9" s="19" customFormat="1" x14ac:dyDescent="0.25">
      <c r="G523" s="20"/>
      <c r="H523" s="20"/>
      <c r="I523" s="21"/>
    </row>
    <row r="524" spans="7:9" s="19" customFormat="1" x14ac:dyDescent="0.25">
      <c r="G524" s="20"/>
      <c r="H524" s="20"/>
      <c r="I524" s="21"/>
    </row>
    <row r="525" spans="7:9" s="19" customFormat="1" x14ac:dyDescent="0.25">
      <c r="G525" s="20"/>
      <c r="H525" s="20"/>
      <c r="I525" s="21"/>
    </row>
    <row r="526" spans="7:9" s="19" customFormat="1" x14ac:dyDescent="0.25">
      <c r="H526"/>
      <c r="I526" s="21"/>
    </row>
    <row r="527" spans="7:9" s="19" customFormat="1" x14ac:dyDescent="0.25">
      <c r="H527"/>
      <c r="I527" s="21"/>
    </row>
    <row r="528" spans="7:9" s="19" customFormat="1" x14ac:dyDescent="0.25">
      <c r="G528"/>
      <c r="H528"/>
      <c r="I528" s="21"/>
    </row>
    <row r="529" spans="7:9" s="19" customFormat="1" x14ac:dyDescent="0.25">
      <c r="I529" s="21"/>
    </row>
    <row r="530" spans="7:9" s="19" customFormat="1" x14ac:dyDescent="0.25">
      <c r="I530" s="21"/>
    </row>
    <row r="531" spans="7:9" s="19" customFormat="1" x14ac:dyDescent="0.25">
      <c r="I531" s="21"/>
    </row>
    <row r="532" spans="7:9" s="19" customFormat="1" x14ac:dyDescent="0.25">
      <c r="I532" s="21"/>
    </row>
    <row r="533" spans="7:9" s="19" customFormat="1" x14ac:dyDescent="0.25">
      <c r="I533" s="21"/>
    </row>
    <row r="534" spans="7:9" s="19" customFormat="1" x14ac:dyDescent="0.25">
      <c r="I534" s="21"/>
    </row>
    <row r="535" spans="7:9" s="19" customFormat="1" x14ac:dyDescent="0.25">
      <c r="G535" s="20"/>
      <c r="H535" s="20"/>
      <c r="I535" s="21"/>
    </row>
    <row r="536" spans="7:9" s="19" customFormat="1" x14ac:dyDescent="0.25">
      <c r="G536" s="20"/>
      <c r="H536" s="20"/>
      <c r="I536" s="21"/>
    </row>
    <row r="537" spans="7:9" s="19" customFormat="1" x14ac:dyDescent="0.25">
      <c r="G537" s="20"/>
      <c r="H537" s="20"/>
      <c r="I537" s="21"/>
    </row>
    <row r="538" spans="7:9" s="19" customFormat="1" x14ac:dyDescent="0.25">
      <c r="G538" s="20"/>
      <c r="H538" s="20"/>
      <c r="I538" s="21"/>
    </row>
    <row r="539" spans="7:9" s="19" customFormat="1" x14ac:dyDescent="0.25">
      <c r="G539" s="20"/>
      <c r="H539" s="20"/>
      <c r="I539" s="21"/>
    </row>
    <row r="540" spans="7:9" s="19" customFormat="1" x14ac:dyDescent="0.25">
      <c r="G540" s="20"/>
      <c r="H540" s="20"/>
      <c r="I540" s="21"/>
    </row>
    <row r="541" spans="7:9" s="19" customFormat="1" x14ac:dyDescent="0.25">
      <c r="G541" s="20"/>
      <c r="H541" s="20"/>
      <c r="I541" s="21"/>
    </row>
    <row r="542" spans="7:9" s="19" customFormat="1" x14ac:dyDescent="0.25">
      <c r="G542" s="20"/>
      <c r="H542" s="20"/>
      <c r="I542" s="21"/>
    </row>
    <row r="543" spans="7:9" s="19" customFormat="1" x14ac:dyDescent="0.25">
      <c r="G543" s="20"/>
      <c r="H543" s="20"/>
      <c r="I543" s="21"/>
    </row>
    <row r="544" spans="7:9" s="19" customFormat="1" x14ac:dyDescent="0.25">
      <c r="G544" s="20"/>
      <c r="H544" s="20"/>
      <c r="I544" s="21"/>
    </row>
    <row r="545" spans="7:9" s="19" customFormat="1" x14ac:dyDescent="0.25">
      <c r="G545" s="20"/>
      <c r="H545" s="20"/>
      <c r="I545" s="21"/>
    </row>
    <row r="549" spans="7:9" s="19" customFormat="1" x14ac:dyDescent="0.25">
      <c r="G549" s="20"/>
      <c r="H549" s="20"/>
      <c r="I549" s="21"/>
    </row>
    <row r="550" spans="7:9" s="19" customFormat="1" x14ac:dyDescent="0.25">
      <c r="G550" s="20"/>
      <c r="H550" s="20"/>
      <c r="I550" s="21"/>
    </row>
    <row r="551" spans="7:9" s="19" customFormat="1" x14ac:dyDescent="0.25">
      <c r="G551" s="20"/>
      <c r="H551" s="20"/>
      <c r="I551" s="21"/>
    </row>
    <row r="552" spans="7:9" s="19" customFormat="1" x14ac:dyDescent="0.25">
      <c r="G552" s="20"/>
      <c r="H552" s="20"/>
      <c r="I552" s="21"/>
    </row>
    <row r="553" spans="7:9" s="19" customFormat="1" x14ac:dyDescent="0.25">
      <c r="G553" s="20"/>
      <c r="H553" s="20"/>
      <c r="I553" s="21"/>
    </row>
    <row r="554" spans="7:9" s="19" customFormat="1" x14ac:dyDescent="0.25">
      <c r="G554" s="20"/>
      <c r="H554" s="20"/>
      <c r="I554" s="21"/>
    </row>
    <row r="555" spans="7:9" s="19" customFormat="1" x14ac:dyDescent="0.25">
      <c r="G555" s="20"/>
      <c r="H555" s="20"/>
      <c r="I555" s="21"/>
    </row>
    <row r="556" spans="7:9" s="19" customFormat="1" x14ac:dyDescent="0.25">
      <c r="G556" s="20"/>
      <c r="H556" s="20"/>
      <c r="I556" s="21"/>
    </row>
    <row r="557" spans="7:9" s="19" customFormat="1" x14ac:dyDescent="0.25">
      <c r="G557" s="20"/>
      <c r="H557" s="20"/>
      <c r="I557" s="21"/>
    </row>
    <row r="558" spans="7:9" s="19" customFormat="1" x14ac:dyDescent="0.25">
      <c r="G558" s="20"/>
      <c r="H558" s="20"/>
      <c r="I558" s="21"/>
    </row>
    <row r="559" spans="7:9" s="19" customFormat="1" x14ac:dyDescent="0.25">
      <c r="G559" s="20"/>
      <c r="H559" s="20"/>
      <c r="I559" s="21"/>
    </row>
    <row r="560" spans="7:9" s="19" customFormat="1" x14ac:dyDescent="0.25">
      <c r="G560" s="20"/>
      <c r="H560" s="20"/>
      <c r="I560" s="21"/>
    </row>
    <row r="561" spans="7:9" s="19" customFormat="1" x14ac:dyDescent="0.25">
      <c r="G561" s="20"/>
      <c r="H561" s="20"/>
      <c r="I561" s="21"/>
    </row>
    <row r="562" spans="7:9" s="19" customFormat="1" x14ac:dyDescent="0.25">
      <c r="G562" s="20"/>
      <c r="H562" s="20"/>
      <c r="I562" s="21"/>
    </row>
    <row r="563" spans="7:9" s="19" customFormat="1" x14ac:dyDescent="0.25">
      <c r="G563" s="20"/>
      <c r="H563" s="20"/>
      <c r="I563" s="21"/>
    </row>
    <row r="564" spans="7:9" s="19" customFormat="1" x14ac:dyDescent="0.25">
      <c r="G564" s="20"/>
      <c r="H564" s="20"/>
      <c r="I564" s="21"/>
    </row>
    <row r="565" spans="7:9" s="19" customFormat="1" x14ac:dyDescent="0.25">
      <c r="G565" s="20"/>
      <c r="H565" s="20"/>
      <c r="I565" s="21"/>
    </row>
    <row r="566" spans="7:9" s="19" customFormat="1" x14ac:dyDescent="0.25">
      <c r="G566" s="20"/>
      <c r="H566" s="20"/>
      <c r="I566" s="21"/>
    </row>
    <row r="567" spans="7:9" s="19" customFormat="1" x14ac:dyDescent="0.25">
      <c r="G567" s="20"/>
      <c r="H567" s="20"/>
      <c r="I567" s="21"/>
    </row>
    <row r="568" spans="7:9" s="19" customFormat="1" x14ac:dyDescent="0.25">
      <c r="G568" s="20"/>
      <c r="H568" s="20"/>
      <c r="I568" s="21"/>
    </row>
    <row r="569" spans="7:9" s="19" customFormat="1" x14ac:dyDescent="0.25">
      <c r="G569" s="20"/>
      <c r="H569" s="20"/>
      <c r="I569" s="21"/>
    </row>
    <row r="570" spans="7:9" s="19" customFormat="1" x14ac:dyDescent="0.25">
      <c r="G570" s="20"/>
      <c r="H570" s="20"/>
      <c r="I570" s="21"/>
    </row>
    <row r="571" spans="7:9" s="19" customFormat="1" x14ac:dyDescent="0.25">
      <c r="G571" s="20"/>
      <c r="H571" s="20"/>
      <c r="I571" s="21"/>
    </row>
    <row r="572" spans="7:9" s="19" customFormat="1" x14ac:dyDescent="0.25">
      <c r="G572" s="20"/>
      <c r="H572" s="20"/>
      <c r="I572" s="21"/>
    </row>
    <row r="573" spans="7:9" s="19" customFormat="1" x14ac:dyDescent="0.25">
      <c r="G573" s="20"/>
      <c r="H573" s="20"/>
      <c r="I573" s="21"/>
    </row>
    <row r="574" spans="7:9" s="19" customFormat="1" x14ac:dyDescent="0.25">
      <c r="G574" s="20"/>
      <c r="H574" s="20"/>
      <c r="I574" s="21"/>
    </row>
    <row r="575" spans="7:9" s="19" customFormat="1" x14ac:dyDescent="0.25">
      <c r="G575" s="20"/>
      <c r="H575" s="20"/>
      <c r="I575" s="21"/>
    </row>
    <row r="576" spans="7:9" s="19" customFormat="1" x14ac:dyDescent="0.25">
      <c r="G576" s="20"/>
      <c r="H576" s="20"/>
      <c r="I576" s="21"/>
    </row>
    <row r="577" spans="1:9" s="19" customFormat="1" x14ac:dyDescent="0.25">
      <c r="G577" s="20"/>
      <c r="H577" s="20"/>
      <c r="I577" s="21"/>
    </row>
    <row r="579" spans="1:9" x14ac:dyDescent="0.25">
      <c r="A579"/>
      <c r="B579"/>
      <c r="C579"/>
      <c r="G579"/>
      <c r="H579"/>
    </row>
    <row r="580" spans="1:9" x14ac:dyDescent="0.25">
      <c r="A580"/>
      <c r="B580"/>
      <c r="C580"/>
      <c r="G580"/>
      <c r="H580"/>
    </row>
    <row r="581" spans="1:9" x14ac:dyDescent="0.25">
      <c r="A581"/>
      <c r="B581"/>
      <c r="C581"/>
      <c r="G581"/>
      <c r="H581"/>
    </row>
    <row r="582" spans="1:9" x14ac:dyDescent="0.25">
      <c r="A582"/>
      <c r="B582"/>
      <c r="C582"/>
      <c r="G582"/>
      <c r="H582"/>
    </row>
    <row r="583" spans="1:9" x14ac:dyDescent="0.25">
      <c r="A583"/>
      <c r="B583"/>
      <c r="C583"/>
      <c r="G583"/>
      <c r="H583"/>
    </row>
    <row r="586" spans="1:9" s="19" customFormat="1" x14ac:dyDescent="0.25">
      <c r="G586" s="20"/>
      <c r="H586" s="20"/>
      <c r="I586" s="21"/>
    </row>
    <row r="587" spans="1:9" s="19" customFormat="1" x14ac:dyDescent="0.25">
      <c r="G587" s="20"/>
      <c r="H587" s="20"/>
      <c r="I587" s="21"/>
    </row>
    <row r="588" spans="1:9" s="19" customFormat="1" x14ac:dyDescent="0.25">
      <c r="G588" s="20"/>
      <c r="H588" s="20"/>
      <c r="I588" s="21"/>
    </row>
    <row r="589" spans="1:9" s="19" customFormat="1" x14ac:dyDescent="0.25">
      <c r="G589" s="20"/>
      <c r="H589" s="20"/>
      <c r="I589" s="21"/>
    </row>
    <row r="590" spans="1:9" s="19" customFormat="1" x14ac:dyDescent="0.25">
      <c r="G590" s="20"/>
      <c r="H590" s="20"/>
      <c r="I590" s="21"/>
    </row>
    <row r="591" spans="1:9" s="19" customFormat="1" x14ac:dyDescent="0.25">
      <c r="G591" s="20"/>
      <c r="H591" s="20"/>
      <c r="I591" s="21"/>
    </row>
    <row r="592" spans="1:9" s="19" customFormat="1" x14ac:dyDescent="0.25">
      <c r="G592" s="20"/>
      <c r="H592" s="20"/>
    </row>
    <row r="593" spans="7:9" s="19" customFormat="1" x14ac:dyDescent="0.25">
      <c r="G593" s="20"/>
      <c r="H593" s="20"/>
      <c r="I593" s="21"/>
    </row>
    <row r="594" spans="7:9" s="19" customFormat="1" x14ac:dyDescent="0.25">
      <c r="G594" s="20"/>
      <c r="H594" s="20"/>
      <c r="I594" s="21"/>
    </row>
    <row r="595" spans="7:9" s="19" customFormat="1" x14ac:dyDescent="0.25">
      <c r="G595" s="20"/>
      <c r="H595" s="20"/>
      <c r="I595" s="21"/>
    </row>
    <row r="596" spans="7:9" s="19" customFormat="1" x14ac:dyDescent="0.25">
      <c r="G596" s="20"/>
      <c r="H596" s="20"/>
      <c r="I596" s="21"/>
    </row>
    <row r="597" spans="7:9" s="19" customFormat="1" x14ac:dyDescent="0.25">
      <c r="G597" s="20"/>
      <c r="H597" s="20"/>
      <c r="I597" s="21"/>
    </row>
    <row r="598" spans="7:9" s="19" customFormat="1" x14ac:dyDescent="0.25">
      <c r="G598" s="20"/>
      <c r="H598" s="20"/>
      <c r="I598" s="21"/>
    </row>
    <row r="599" spans="7:9" s="19" customFormat="1" x14ac:dyDescent="0.25">
      <c r="G599" s="20"/>
      <c r="H599" s="20"/>
      <c r="I599" s="21"/>
    </row>
    <row r="600" spans="7:9" s="19" customFormat="1" x14ac:dyDescent="0.25">
      <c r="G600" s="20"/>
      <c r="H600" s="20"/>
      <c r="I600" s="21"/>
    </row>
    <row r="601" spans="7:9" s="19" customFormat="1" x14ac:dyDescent="0.25">
      <c r="G601" s="20"/>
      <c r="H601" s="20"/>
      <c r="I601" s="21"/>
    </row>
    <row r="602" spans="7:9" s="19" customFormat="1" x14ac:dyDescent="0.25">
      <c r="G602" s="20"/>
      <c r="H602" s="20"/>
      <c r="I602" s="21"/>
    </row>
    <row r="603" spans="7:9" s="19" customFormat="1" x14ac:dyDescent="0.25">
      <c r="G603" s="20"/>
      <c r="H603" s="20"/>
      <c r="I603" s="21"/>
    </row>
    <row r="604" spans="7:9" s="19" customFormat="1" x14ac:dyDescent="0.25">
      <c r="G604" s="20"/>
      <c r="H604" s="20"/>
      <c r="I604" s="21"/>
    </row>
    <row r="605" spans="7:9" s="19" customFormat="1" x14ac:dyDescent="0.25">
      <c r="G605" s="20"/>
      <c r="H605" s="20"/>
      <c r="I605" s="21"/>
    </row>
    <row r="606" spans="7:9" s="19" customFormat="1" x14ac:dyDescent="0.25">
      <c r="G606" s="20"/>
      <c r="H606" s="20"/>
      <c r="I606" s="21"/>
    </row>
    <row r="607" spans="7:9" s="19" customFormat="1" x14ac:dyDescent="0.25">
      <c r="G607" s="20"/>
      <c r="H607" s="20"/>
      <c r="I607" s="21"/>
    </row>
    <row r="608" spans="7:9" s="19" customFormat="1" x14ac:dyDescent="0.25">
      <c r="G608" s="20"/>
      <c r="H608" s="20"/>
      <c r="I608" s="21"/>
    </row>
    <row r="609" spans="7:9" s="19" customFormat="1" x14ac:dyDescent="0.25">
      <c r="G609" s="20"/>
      <c r="H609" s="20"/>
      <c r="I609" s="21"/>
    </row>
    <row r="610" spans="7:9" s="19" customFormat="1" x14ac:dyDescent="0.25">
      <c r="G610" s="20"/>
      <c r="H610" s="20"/>
      <c r="I610" s="21"/>
    </row>
    <row r="611" spans="7:9" s="19" customFormat="1" x14ac:dyDescent="0.25">
      <c r="G611" s="20"/>
      <c r="H611" s="20"/>
      <c r="I611" s="21"/>
    </row>
    <row r="612" spans="7:9" s="19" customFormat="1" x14ac:dyDescent="0.25">
      <c r="G612" s="20"/>
      <c r="H612" s="20"/>
      <c r="I612" s="21"/>
    </row>
    <row r="613" spans="7:9" s="19" customFormat="1" x14ac:dyDescent="0.25">
      <c r="G613" s="20"/>
      <c r="H613" s="20"/>
      <c r="I613" s="21"/>
    </row>
    <row r="614" spans="7:9" s="19" customFormat="1" x14ac:dyDescent="0.25">
      <c r="G614" s="20"/>
      <c r="H614" s="20"/>
      <c r="I614" s="21"/>
    </row>
    <row r="615" spans="7:9" s="19" customFormat="1" x14ac:dyDescent="0.25">
      <c r="G615" s="20"/>
      <c r="H615" s="20"/>
      <c r="I615" s="21"/>
    </row>
    <row r="616" spans="7:9" s="19" customFormat="1" x14ac:dyDescent="0.25">
      <c r="G616" s="20"/>
      <c r="H616" s="20"/>
      <c r="I616" s="21"/>
    </row>
    <row r="617" spans="7:9" s="19" customFormat="1" x14ac:dyDescent="0.25">
      <c r="G617" s="20"/>
      <c r="H617" s="20"/>
      <c r="I617" s="21"/>
    </row>
    <row r="618" spans="7:9" s="19" customFormat="1" x14ac:dyDescent="0.25">
      <c r="G618" s="20"/>
      <c r="H618" s="20"/>
      <c r="I618" s="21"/>
    </row>
    <row r="619" spans="7:9" s="19" customFormat="1" x14ac:dyDescent="0.25">
      <c r="G619" s="20"/>
      <c r="H619" s="20"/>
      <c r="I619" s="21"/>
    </row>
    <row r="620" spans="7:9" s="19" customFormat="1" x14ac:dyDescent="0.25">
      <c r="G620" s="20"/>
      <c r="H620" s="20"/>
      <c r="I620" s="21"/>
    </row>
    <row r="621" spans="7:9" s="19" customFormat="1" x14ac:dyDescent="0.25">
      <c r="G621" s="20"/>
      <c r="H621" s="20"/>
      <c r="I621" s="21"/>
    </row>
    <row r="622" spans="7:9" s="19" customFormat="1" x14ac:dyDescent="0.25">
      <c r="G622" s="20"/>
      <c r="H622" s="20"/>
      <c r="I622" s="21"/>
    </row>
    <row r="623" spans="7:9" s="19" customFormat="1" x14ac:dyDescent="0.25">
      <c r="G623" s="20"/>
      <c r="H623" s="20"/>
      <c r="I623" s="21"/>
    </row>
    <row r="624" spans="7:9" s="19" customFormat="1" x14ac:dyDescent="0.25">
      <c r="G624" s="20"/>
      <c r="H624" s="20"/>
      <c r="I624" s="21"/>
    </row>
    <row r="625" spans="7:9" s="19" customFormat="1" x14ac:dyDescent="0.25">
      <c r="G625" s="20"/>
      <c r="H625" s="20"/>
      <c r="I625" s="21"/>
    </row>
    <row r="626" spans="7:9" s="19" customFormat="1" x14ac:dyDescent="0.25">
      <c r="G626" s="20"/>
      <c r="H626" s="20"/>
      <c r="I626" s="21"/>
    </row>
    <row r="627" spans="7:9" s="19" customFormat="1" x14ac:dyDescent="0.25">
      <c r="G627" s="20"/>
      <c r="H627" s="20"/>
      <c r="I627" s="21"/>
    </row>
    <row r="628" spans="7:9" s="19" customFormat="1" x14ac:dyDescent="0.25">
      <c r="G628" s="20"/>
      <c r="H628" s="20"/>
      <c r="I628" s="21"/>
    </row>
    <row r="629" spans="7:9" s="19" customFormat="1" x14ac:dyDescent="0.25">
      <c r="G629" s="20"/>
      <c r="H629" s="20"/>
      <c r="I629" s="21"/>
    </row>
    <row r="630" spans="7:9" s="19" customFormat="1" x14ac:dyDescent="0.25">
      <c r="G630" s="20"/>
      <c r="H630" s="20"/>
      <c r="I630" s="21"/>
    </row>
    <row r="631" spans="7:9" s="19" customFormat="1" x14ac:dyDescent="0.25">
      <c r="G631" s="20"/>
      <c r="H631" s="20"/>
      <c r="I631" s="21"/>
    </row>
    <row r="632" spans="7:9" s="19" customFormat="1" x14ac:dyDescent="0.25">
      <c r="G632" s="20"/>
      <c r="H632" s="20"/>
      <c r="I632" s="21"/>
    </row>
    <row r="633" spans="7:9" s="19" customFormat="1" x14ac:dyDescent="0.25">
      <c r="G633" s="20"/>
      <c r="H633" s="20"/>
      <c r="I633" s="21"/>
    </row>
    <row r="634" spans="7:9" s="19" customFormat="1" x14ac:dyDescent="0.25">
      <c r="G634" s="20"/>
      <c r="H634" s="20"/>
      <c r="I634" s="21"/>
    </row>
    <row r="635" spans="7:9" s="19" customFormat="1" x14ac:dyDescent="0.25">
      <c r="G635" s="20"/>
      <c r="H635" s="20"/>
      <c r="I635" s="21"/>
    </row>
    <row r="636" spans="7:9" s="19" customFormat="1" x14ac:dyDescent="0.25">
      <c r="G636" s="20"/>
      <c r="H636" s="20"/>
      <c r="I636" s="21"/>
    </row>
    <row r="637" spans="7:9" s="19" customFormat="1" x14ac:dyDescent="0.25">
      <c r="G637" s="20"/>
      <c r="H637" s="20"/>
      <c r="I637" s="21"/>
    </row>
    <row r="638" spans="7:9" s="19" customFormat="1" x14ac:dyDescent="0.25">
      <c r="G638" s="20"/>
      <c r="H638" s="20"/>
      <c r="I638" s="21"/>
    </row>
    <row r="639" spans="7:9" s="19" customFormat="1" x14ac:dyDescent="0.25">
      <c r="G639" s="20"/>
      <c r="H639" s="20"/>
      <c r="I639" s="21"/>
    </row>
    <row r="640" spans="7:9" s="19" customFormat="1" x14ac:dyDescent="0.25">
      <c r="G640" s="20"/>
      <c r="H640" s="20"/>
      <c r="I640" s="21"/>
    </row>
    <row r="643" spans="1:9" x14ac:dyDescent="0.25">
      <c r="A643"/>
      <c r="B643"/>
      <c r="C643"/>
      <c r="G643"/>
      <c r="H643"/>
    </row>
    <row r="644" spans="1:9" x14ac:dyDescent="0.25">
      <c r="A644"/>
      <c r="B644"/>
      <c r="C644"/>
      <c r="G644"/>
      <c r="H644"/>
    </row>
    <row r="645" spans="1:9" x14ac:dyDescent="0.25">
      <c r="A645"/>
      <c r="B645"/>
      <c r="C645"/>
      <c r="G645"/>
      <c r="H645"/>
    </row>
    <row r="646" spans="1:9" x14ac:dyDescent="0.25">
      <c r="A646"/>
      <c r="B646"/>
      <c r="C646"/>
      <c r="G646"/>
      <c r="H646"/>
    </row>
    <row r="647" spans="1:9" x14ac:dyDescent="0.25">
      <c r="A647"/>
      <c r="B647"/>
      <c r="C647"/>
      <c r="G647"/>
      <c r="H647"/>
      <c r="I647"/>
    </row>
    <row r="648" spans="1:9" x14ac:dyDescent="0.25">
      <c r="A648"/>
      <c r="B648"/>
      <c r="C648"/>
      <c r="G648"/>
      <c r="H648"/>
      <c r="I648"/>
    </row>
    <row r="649" spans="1:9" x14ac:dyDescent="0.25">
      <c r="A649"/>
      <c r="B649"/>
      <c r="C649"/>
      <c r="G649"/>
      <c r="H649"/>
      <c r="I649"/>
    </row>
    <row r="650" spans="1:9" x14ac:dyDescent="0.25">
      <c r="A650"/>
      <c r="B650"/>
      <c r="C650"/>
      <c r="G650"/>
      <c r="H650"/>
      <c r="I650"/>
    </row>
    <row r="651" spans="1:9" x14ac:dyDescent="0.25">
      <c r="A651"/>
      <c r="B651"/>
      <c r="C651"/>
      <c r="G651"/>
      <c r="H651"/>
      <c r="I651"/>
    </row>
    <row r="652" spans="1:9" x14ac:dyDescent="0.25">
      <c r="A652"/>
      <c r="B652"/>
      <c r="C652"/>
      <c r="G652"/>
      <c r="H652"/>
      <c r="I652"/>
    </row>
    <row r="653" spans="1:9" x14ac:dyDescent="0.25">
      <c r="A653"/>
      <c r="B653"/>
      <c r="C653"/>
      <c r="G653"/>
      <c r="H653"/>
      <c r="I653"/>
    </row>
    <row r="654" spans="1:9" x14ac:dyDescent="0.25">
      <c r="A654"/>
      <c r="B654"/>
      <c r="C654"/>
      <c r="G654"/>
      <c r="H654"/>
      <c r="I654"/>
    </row>
    <row r="655" spans="1:9" x14ac:dyDescent="0.25">
      <c r="A655"/>
      <c r="B655"/>
      <c r="C655"/>
      <c r="G655"/>
      <c r="H655"/>
      <c r="I655"/>
    </row>
    <row r="656" spans="1:9" x14ac:dyDescent="0.25">
      <c r="A656"/>
      <c r="B656"/>
      <c r="C656"/>
      <c r="G656"/>
      <c r="H656"/>
      <c r="I656"/>
    </row>
    <row r="657" spans="1:9" x14ac:dyDescent="0.25">
      <c r="A657"/>
      <c r="B657"/>
      <c r="C657"/>
      <c r="G657"/>
      <c r="H657"/>
      <c r="I657"/>
    </row>
    <row r="658" spans="1:9" x14ac:dyDescent="0.25">
      <c r="A658"/>
      <c r="B658"/>
      <c r="C658"/>
      <c r="G658"/>
      <c r="H658"/>
      <c r="I658"/>
    </row>
    <row r="659" spans="1:9" x14ac:dyDescent="0.25">
      <c r="A659"/>
      <c r="B659"/>
      <c r="C659"/>
      <c r="G659"/>
      <c r="H659"/>
      <c r="I659"/>
    </row>
    <row r="660" spans="1:9" x14ac:dyDescent="0.25">
      <c r="A660"/>
      <c r="B660"/>
      <c r="C660"/>
      <c r="G660"/>
      <c r="H660"/>
      <c r="I660"/>
    </row>
    <row r="661" spans="1:9" x14ac:dyDescent="0.25">
      <c r="A661"/>
      <c r="B661"/>
      <c r="C661"/>
      <c r="G661"/>
      <c r="H661"/>
      <c r="I661"/>
    </row>
    <row r="662" spans="1:9" x14ac:dyDescent="0.25">
      <c r="A662"/>
      <c r="B662"/>
      <c r="C662"/>
      <c r="G662"/>
      <c r="H662"/>
      <c r="I662"/>
    </row>
    <row r="663" spans="1:9" x14ac:dyDescent="0.25">
      <c r="A663"/>
      <c r="B663"/>
      <c r="C663"/>
      <c r="G663"/>
      <c r="H663"/>
      <c r="I663"/>
    </row>
    <row r="664" spans="1:9" x14ac:dyDescent="0.25">
      <c r="A664"/>
      <c r="B664"/>
      <c r="C664"/>
      <c r="G664"/>
      <c r="H664"/>
      <c r="I664"/>
    </row>
    <row r="665" spans="1:9" x14ac:dyDescent="0.25">
      <c r="A665"/>
      <c r="B665"/>
      <c r="C665"/>
      <c r="G665"/>
      <c r="H665"/>
      <c r="I665"/>
    </row>
    <row r="666" spans="1:9" x14ac:dyDescent="0.25">
      <c r="A666"/>
      <c r="B666"/>
      <c r="C666"/>
      <c r="G666"/>
      <c r="H666"/>
      <c r="I666"/>
    </row>
    <row r="667" spans="1:9" x14ac:dyDescent="0.25">
      <c r="A667"/>
      <c r="B667"/>
      <c r="C667"/>
      <c r="G667"/>
      <c r="H667"/>
      <c r="I667"/>
    </row>
    <row r="668" spans="1:9" x14ac:dyDescent="0.25">
      <c r="A668"/>
      <c r="B668"/>
      <c r="C668"/>
      <c r="G668"/>
      <c r="H668"/>
      <c r="I668"/>
    </row>
    <row r="669" spans="1:9" x14ac:dyDescent="0.25">
      <c r="A669"/>
      <c r="B669"/>
      <c r="C669"/>
      <c r="G669"/>
      <c r="H669"/>
      <c r="I669"/>
    </row>
    <row r="670" spans="1:9" x14ac:dyDescent="0.25">
      <c r="A670"/>
      <c r="B670"/>
      <c r="C670"/>
      <c r="G670"/>
      <c r="H670"/>
      <c r="I670"/>
    </row>
    <row r="671" spans="1:9" x14ac:dyDescent="0.25">
      <c r="A671"/>
      <c r="B671"/>
      <c r="C671"/>
      <c r="G671"/>
      <c r="H671"/>
      <c r="I671"/>
    </row>
    <row r="672" spans="1:9" x14ac:dyDescent="0.25">
      <c r="A672"/>
      <c r="B672"/>
      <c r="C672"/>
      <c r="G672"/>
      <c r="H672"/>
      <c r="I672"/>
    </row>
    <row r="673" spans="1:9" x14ac:dyDescent="0.25">
      <c r="A673"/>
      <c r="B673"/>
      <c r="C673"/>
      <c r="G673"/>
      <c r="H673"/>
      <c r="I673"/>
    </row>
    <row r="674" spans="1:9" x14ac:dyDescent="0.25">
      <c r="A674"/>
      <c r="B674"/>
      <c r="C674"/>
      <c r="G674"/>
      <c r="H674"/>
      <c r="I674"/>
    </row>
    <row r="675" spans="1:9" x14ac:dyDescent="0.25">
      <c r="A675"/>
      <c r="B675"/>
      <c r="C675"/>
      <c r="G675"/>
      <c r="H675"/>
      <c r="I675"/>
    </row>
    <row r="676" spans="1:9" x14ac:dyDescent="0.25">
      <c r="A676"/>
      <c r="B676"/>
      <c r="C676"/>
      <c r="G676"/>
      <c r="H676"/>
      <c r="I676"/>
    </row>
    <row r="677" spans="1:9" x14ac:dyDescent="0.25">
      <c r="A677"/>
      <c r="B677"/>
      <c r="C677"/>
      <c r="G677"/>
      <c r="H677"/>
      <c r="I677"/>
    </row>
    <row r="678" spans="1:9" x14ac:dyDescent="0.25">
      <c r="A678"/>
      <c r="B678"/>
      <c r="C678"/>
      <c r="G678"/>
      <c r="H678"/>
      <c r="I678"/>
    </row>
    <row r="679" spans="1:9" x14ac:dyDescent="0.25">
      <c r="A679"/>
      <c r="B679"/>
      <c r="C679"/>
      <c r="G679"/>
      <c r="H679"/>
      <c r="I679"/>
    </row>
    <row r="680" spans="1:9" x14ac:dyDescent="0.25">
      <c r="A680"/>
      <c r="B680"/>
      <c r="C680"/>
      <c r="G680"/>
      <c r="H680"/>
      <c r="I680"/>
    </row>
    <row r="681" spans="1:9" x14ac:dyDescent="0.25">
      <c r="A681"/>
      <c r="B681"/>
      <c r="C681"/>
      <c r="G681"/>
      <c r="H681"/>
      <c r="I681"/>
    </row>
    <row r="682" spans="1:9" x14ac:dyDescent="0.25">
      <c r="A682"/>
      <c r="B682"/>
      <c r="C682"/>
      <c r="G682"/>
      <c r="H682"/>
      <c r="I682"/>
    </row>
    <row r="683" spans="1:9" x14ac:dyDescent="0.25">
      <c r="A683"/>
      <c r="B683"/>
      <c r="C683"/>
      <c r="G683"/>
      <c r="H683"/>
      <c r="I683"/>
    </row>
    <row r="684" spans="1:9" x14ac:dyDescent="0.25">
      <c r="A684"/>
      <c r="B684"/>
      <c r="C684"/>
      <c r="G684"/>
      <c r="H684"/>
      <c r="I684"/>
    </row>
    <row r="685" spans="1:9" x14ac:dyDescent="0.25">
      <c r="A685"/>
      <c r="B685"/>
      <c r="C685"/>
      <c r="G685"/>
      <c r="H685"/>
      <c r="I685"/>
    </row>
    <row r="686" spans="1:9" x14ac:dyDescent="0.25">
      <c r="A686"/>
      <c r="B686"/>
      <c r="C686"/>
      <c r="G686"/>
      <c r="H686"/>
      <c r="I686"/>
    </row>
    <row r="687" spans="1:9" x14ac:dyDescent="0.25">
      <c r="A687"/>
      <c r="B687"/>
      <c r="C687"/>
      <c r="G687"/>
      <c r="H687"/>
      <c r="I687"/>
    </row>
    <row r="688" spans="1:9" x14ac:dyDescent="0.25">
      <c r="A688"/>
      <c r="B688"/>
      <c r="C688"/>
      <c r="G688"/>
      <c r="H688"/>
      <c r="I688"/>
    </row>
    <row r="689" spans="1:9" x14ac:dyDescent="0.25">
      <c r="A689"/>
      <c r="B689"/>
      <c r="C689"/>
      <c r="G689"/>
      <c r="H689"/>
      <c r="I689"/>
    </row>
    <row r="690" spans="1:9" x14ac:dyDescent="0.25">
      <c r="A690"/>
      <c r="B690"/>
      <c r="C690"/>
      <c r="G690"/>
      <c r="H690"/>
      <c r="I690"/>
    </row>
    <row r="691" spans="1:9" x14ac:dyDescent="0.25">
      <c r="A691"/>
      <c r="B691"/>
      <c r="C691"/>
      <c r="G691"/>
      <c r="H691"/>
      <c r="I691"/>
    </row>
    <row r="692" spans="1:9" x14ac:dyDescent="0.25">
      <c r="A692"/>
      <c r="B692"/>
      <c r="C692"/>
      <c r="G692"/>
      <c r="H692"/>
      <c r="I692"/>
    </row>
    <row r="693" spans="1:9" x14ac:dyDescent="0.25">
      <c r="A693"/>
      <c r="B693"/>
      <c r="C693"/>
      <c r="G693"/>
      <c r="H693"/>
      <c r="I693"/>
    </row>
    <row r="694" spans="1:9" x14ac:dyDescent="0.25">
      <c r="A694"/>
      <c r="B694"/>
      <c r="C694"/>
      <c r="G694"/>
      <c r="H694"/>
      <c r="I694"/>
    </row>
    <row r="695" spans="1:9" x14ac:dyDescent="0.25">
      <c r="G695"/>
      <c r="H695"/>
    </row>
    <row r="696" spans="1:9" x14ac:dyDescent="0.25">
      <c r="G696"/>
      <c r="H696"/>
    </row>
    <row r="697" spans="1:9" x14ac:dyDescent="0.25">
      <c r="G697"/>
      <c r="H697"/>
    </row>
    <row r="698" spans="1:9" x14ac:dyDescent="0.25">
      <c r="G698"/>
      <c r="H698"/>
    </row>
    <row r="699" spans="1:9" x14ac:dyDescent="0.25">
      <c r="G699"/>
      <c r="H699"/>
    </row>
    <row r="700" spans="1:9" x14ac:dyDescent="0.25">
      <c r="G700"/>
      <c r="H700"/>
    </row>
    <row r="701" spans="1:9" x14ac:dyDescent="0.25">
      <c r="G701"/>
      <c r="H701"/>
    </row>
    <row r="702" spans="1:9" x14ac:dyDescent="0.25">
      <c r="G702"/>
      <c r="H702"/>
    </row>
    <row r="703" spans="1:9" x14ac:dyDescent="0.25">
      <c r="G703"/>
      <c r="H703"/>
    </row>
    <row r="704" spans="1:9" x14ac:dyDescent="0.25">
      <c r="G704"/>
      <c r="H704"/>
    </row>
    <row r="705" spans="1:9" s="19" customFormat="1" x14ac:dyDescent="0.25">
      <c r="A705" s="21"/>
      <c r="B705" s="21"/>
      <c r="C705" s="45"/>
      <c r="G705" s="20"/>
      <c r="H705" s="20"/>
      <c r="I705" s="21"/>
    </row>
    <row r="709" spans="1:9" s="19" customFormat="1" x14ac:dyDescent="0.25">
      <c r="G709" s="20"/>
      <c r="H709" s="20"/>
      <c r="I709" s="21"/>
    </row>
    <row r="710" spans="1:9" s="19" customFormat="1" x14ac:dyDescent="0.25">
      <c r="G710" s="20"/>
      <c r="H710" s="20"/>
      <c r="I710" s="21"/>
    </row>
    <row r="711" spans="1:9" s="19" customFormat="1" x14ac:dyDescent="0.25">
      <c r="G711" s="20"/>
      <c r="H711" s="20"/>
      <c r="I711" s="21"/>
    </row>
    <row r="712" spans="1:9" s="19" customFormat="1" x14ac:dyDescent="0.25">
      <c r="G712" s="20"/>
      <c r="H712" s="20"/>
      <c r="I712" s="21"/>
    </row>
    <row r="713" spans="1:9" s="19" customFormat="1" x14ac:dyDescent="0.25">
      <c r="G713" s="20"/>
      <c r="H713" s="20"/>
      <c r="I713" s="21"/>
    </row>
    <row r="714" spans="1:9" s="19" customFormat="1" x14ac:dyDescent="0.25">
      <c r="G714" s="20"/>
      <c r="H714" s="20"/>
      <c r="I714" s="21"/>
    </row>
    <row r="715" spans="1:9" s="19" customFormat="1" x14ac:dyDescent="0.25">
      <c r="G715" s="20"/>
      <c r="H715" s="20"/>
      <c r="I715" s="21"/>
    </row>
    <row r="716" spans="1:9" s="19" customFormat="1" x14ac:dyDescent="0.25">
      <c r="G716" s="20"/>
      <c r="H716" s="20"/>
      <c r="I716" s="21"/>
    </row>
    <row r="717" spans="1:9" s="19" customFormat="1" x14ac:dyDescent="0.25">
      <c r="G717" s="20"/>
      <c r="H717" s="20"/>
      <c r="I717" s="21"/>
    </row>
    <row r="718" spans="1:9" s="19" customFormat="1" x14ac:dyDescent="0.25">
      <c r="G718" s="20"/>
      <c r="H718" s="20"/>
      <c r="I718" s="21"/>
    </row>
    <row r="719" spans="1:9" s="19" customFormat="1" x14ac:dyDescent="0.25">
      <c r="G719" s="20"/>
      <c r="H719" s="20"/>
      <c r="I719" s="21"/>
    </row>
    <row r="720" spans="1:9" s="19" customFormat="1" x14ac:dyDescent="0.25">
      <c r="G720" s="20"/>
      <c r="H720" s="20"/>
      <c r="I720" s="21"/>
    </row>
    <row r="721" spans="7:9" s="19" customFormat="1" x14ac:dyDescent="0.25">
      <c r="G721" s="20"/>
      <c r="H721" s="20"/>
      <c r="I721" s="21"/>
    </row>
    <row r="722" spans="7:9" s="19" customFormat="1" x14ac:dyDescent="0.25">
      <c r="G722" s="20"/>
      <c r="H722" s="20"/>
      <c r="I722" s="21"/>
    </row>
    <row r="723" spans="7:9" s="19" customFormat="1" x14ac:dyDescent="0.25">
      <c r="G723" s="20"/>
      <c r="H723" s="20"/>
      <c r="I723" s="21"/>
    </row>
    <row r="724" spans="7:9" s="19" customFormat="1" x14ac:dyDescent="0.25">
      <c r="G724" s="20"/>
      <c r="H724" s="20"/>
      <c r="I724" s="21"/>
    </row>
    <row r="725" spans="7:9" s="19" customFormat="1" x14ac:dyDescent="0.25">
      <c r="G725" s="20"/>
      <c r="H725" s="20"/>
      <c r="I725" s="21"/>
    </row>
    <row r="726" spans="7:9" s="19" customFormat="1" x14ac:dyDescent="0.25">
      <c r="G726" s="20"/>
      <c r="H726" s="20"/>
      <c r="I726" s="21"/>
    </row>
    <row r="727" spans="7:9" s="19" customFormat="1" x14ac:dyDescent="0.25">
      <c r="G727" s="20"/>
      <c r="H727" s="20"/>
      <c r="I727" s="21"/>
    </row>
    <row r="728" spans="7:9" s="19" customFormat="1" x14ac:dyDescent="0.25">
      <c r="G728" s="20"/>
      <c r="H728" s="20"/>
      <c r="I728" s="21"/>
    </row>
    <row r="729" spans="7:9" s="19" customFormat="1" x14ac:dyDescent="0.25">
      <c r="G729" s="20"/>
      <c r="H729" s="20"/>
      <c r="I729" s="21"/>
    </row>
    <row r="731" spans="7:9" s="19" customFormat="1" x14ac:dyDescent="0.25">
      <c r="G731" s="20"/>
      <c r="H731" s="20"/>
      <c r="I731" s="21"/>
    </row>
    <row r="732" spans="7:9" s="19" customFormat="1" x14ac:dyDescent="0.25">
      <c r="G732" s="20"/>
      <c r="H732" s="20"/>
      <c r="I732" s="21"/>
    </row>
    <row r="733" spans="7:9" s="19" customFormat="1" x14ac:dyDescent="0.25">
      <c r="G733" s="20"/>
      <c r="H733" s="20"/>
      <c r="I733" s="21"/>
    </row>
    <row r="734" spans="7:9" s="19" customFormat="1" x14ac:dyDescent="0.25">
      <c r="G734" s="20"/>
      <c r="H734" s="20"/>
      <c r="I734" s="21"/>
    </row>
    <row r="735" spans="7:9" s="19" customFormat="1" x14ac:dyDescent="0.25">
      <c r="G735" s="20"/>
      <c r="H735" s="20"/>
      <c r="I735" s="21"/>
    </row>
    <row r="736" spans="7:9" s="19" customFormat="1" x14ac:dyDescent="0.25">
      <c r="G736" s="20"/>
      <c r="H736" s="20"/>
      <c r="I736" s="21"/>
    </row>
    <row r="737" spans="7:9" s="19" customFormat="1" x14ac:dyDescent="0.25">
      <c r="G737" s="20"/>
      <c r="H737" s="20"/>
      <c r="I737" s="21"/>
    </row>
    <row r="738" spans="7:9" s="19" customFormat="1" x14ac:dyDescent="0.25">
      <c r="G738" s="20"/>
      <c r="H738" s="20"/>
      <c r="I738" s="21"/>
    </row>
    <row r="739" spans="7:9" s="19" customFormat="1" x14ac:dyDescent="0.25">
      <c r="G739" s="20"/>
      <c r="H739" s="20"/>
      <c r="I739" s="21"/>
    </row>
    <row r="740" spans="7:9" s="19" customFormat="1" x14ac:dyDescent="0.25">
      <c r="G740" s="20"/>
      <c r="H740" s="20"/>
      <c r="I740" s="21"/>
    </row>
    <row r="741" spans="7:9" s="19" customFormat="1" x14ac:dyDescent="0.25">
      <c r="G741" s="20"/>
      <c r="H741" s="20"/>
      <c r="I741" s="21"/>
    </row>
    <row r="742" spans="7:9" s="19" customFormat="1" x14ac:dyDescent="0.25">
      <c r="G742" s="20"/>
      <c r="H742" s="20"/>
      <c r="I742" s="21"/>
    </row>
    <row r="743" spans="7:9" s="19" customFormat="1" x14ac:dyDescent="0.25">
      <c r="G743" s="20"/>
      <c r="H743" s="20"/>
      <c r="I743" s="21"/>
    </row>
    <row r="744" spans="7:9" s="19" customFormat="1" x14ac:dyDescent="0.25">
      <c r="G744" s="20"/>
      <c r="H744" s="20"/>
      <c r="I744" s="21"/>
    </row>
    <row r="745" spans="7:9" s="19" customFormat="1" x14ac:dyDescent="0.25">
      <c r="G745" s="20"/>
      <c r="H745" s="20"/>
      <c r="I745" s="21"/>
    </row>
    <row r="746" spans="7:9" s="19" customFormat="1" x14ac:dyDescent="0.25">
      <c r="G746" s="20"/>
      <c r="H746" s="20"/>
      <c r="I746" s="21"/>
    </row>
    <row r="747" spans="7:9" s="19" customFormat="1" x14ac:dyDescent="0.25">
      <c r="G747" s="20"/>
      <c r="H747" s="20"/>
      <c r="I747" s="21"/>
    </row>
    <row r="748" spans="7:9" s="19" customFormat="1" x14ac:dyDescent="0.25">
      <c r="G748" s="20"/>
      <c r="H748" s="20"/>
      <c r="I748" s="21"/>
    </row>
    <row r="749" spans="7:9" s="19" customFormat="1" x14ac:dyDescent="0.25">
      <c r="G749" s="20"/>
      <c r="H749" s="20"/>
      <c r="I749" s="21"/>
    </row>
    <row r="750" spans="7:9" s="19" customFormat="1" x14ac:dyDescent="0.25">
      <c r="G750" s="20"/>
      <c r="H750" s="20"/>
      <c r="I750" s="21"/>
    </row>
    <row r="751" spans="7:9" s="19" customFormat="1" x14ac:dyDescent="0.25">
      <c r="G751" s="20"/>
      <c r="H751" s="20"/>
      <c r="I751" s="21"/>
    </row>
    <row r="752" spans="7:9" s="19" customFormat="1" x14ac:dyDescent="0.25">
      <c r="G752" s="20"/>
      <c r="H752" s="20"/>
      <c r="I752" s="21"/>
    </row>
    <row r="753" spans="7:9" s="19" customFormat="1" x14ac:dyDescent="0.25">
      <c r="G753" s="20"/>
      <c r="H753" s="20"/>
      <c r="I753" s="21"/>
    </row>
    <row r="754" spans="7:9" s="19" customFormat="1" x14ac:dyDescent="0.25">
      <c r="G754" s="20"/>
      <c r="H754" s="20"/>
      <c r="I754" s="21"/>
    </row>
    <row r="755" spans="7:9" s="19" customFormat="1" x14ac:dyDescent="0.25">
      <c r="G755" s="20"/>
      <c r="H755" s="20"/>
      <c r="I755" s="21"/>
    </row>
    <row r="756" spans="7:9" s="19" customFormat="1" x14ac:dyDescent="0.25">
      <c r="G756" s="20"/>
      <c r="H756" s="20"/>
      <c r="I756" s="21"/>
    </row>
    <row r="757" spans="7:9" s="19" customFormat="1" x14ac:dyDescent="0.25">
      <c r="G757" s="20"/>
      <c r="H757" s="20"/>
      <c r="I757" s="21"/>
    </row>
    <row r="758" spans="7:9" s="19" customFormat="1" x14ac:dyDescent="0.25">
      <c r="G758" s="20"/>
      <c r="H758" s="20"/>
      <c r="I758" s="21"/>
    </row>
    <row r="759" spans="7:9" s="19" customFormat="1" x14ac:dyDescent="0.25">
      <c r="G759" s="20"/>
      <c r="H759" s="20"/>
      <c r="I759" s="21"/>
    </row>
    <row r="760" spans="7:9" s="19" customFormat="1" x14ac:dyDescent="0.25">
      <c r="G760" s="20"/>
      <c r="H760" s="20"/>
      <c r="I760" s="21"/>
    </row>
    <row r="761" spans="7:9" s="19" customFormat="1" x14ac:dyDescent="0.25">
      <c r="G761" s="20"/>
      <c r="H761" s="20"/>
      <c r="I761" s="21"/>
    </row>
    <row r="762" spans="7:9" s="19" customFormat="1" x14ac:dyDescent="0.25">
      <c r="G762" s="20"/>
      <c r="H762" s="20"/>
      <c r="I762" s="21"/>
    </row>
    <row r="763" spans="7:9" s="19" customFormat="1" x14ac:dyDescent="0.25">
      <c r="G763" s="20"/>
      <c r="H763" s="20"/>
      <c r="I763" s="21"/>
    </row>
    <row r="764" spans="7:9" s="19" customFormat="1" x14ac:dyDescent="0.25">
      <c r="G764" s="20"/>
      <c r="H764" s="20"/>
      <c r="I764" s="21"/>
    </row>
    <row r="765" spans="7:9" s="19" customFormat="1" x14ac:dyDescent="0.25">
      <c r="G765" s="20"/>
      <c r="H765" s="20"/>
      <c r="I765" s="21"/>
    </row>
    <row r="766" spans="7:9" s="19" customFormat="1" x14ac:dyDescent="0.25">
      <c r="G766" s="20"/>
      <c r="H766" s="20"/>
      <c r="I766" s="21"/>
    </row>
    <row r="767" spans="7:9" s="19" customFormat="1" x14ac:dyDescent="0.25">
      <c r="G767" s="20"/>
      <c r="H767" s="20"/>
      <c r="I767" s="21"/>
    </row>
    <row r="768" spans="7:9" s="19" customFormat="1" x14ac:dyDescent="0.25">
      <c r="G768" s="20"/>
      <c r="H768" s="20"/>
      <c r="I768" s="21"/>
    </row>
    <row r="769" spans="7:9" s="19" customFormat="1" x14ac:dyDescent="0.25">
      <c r="G769" s="20"/>
      <c r="H769" s="20"/>
      <c r="I769" s="21"/>
    </row>
    <row r="770" spans="7:9" s="19" customFormat="1" x14ac:dyDescent="0.25">
      <c r="G770" s="20"/>
      <c r="H770" s="20"/>
      <c r="I770" s="21"/>
    </row>
    <row r="771" spans="7:9" s="19" customFormat="1" x14ac:dyDescent="0.25">
      <c r="G771" s="20"/>
      <c r="H771" s="20"/>
      <c r="I771" s="21"/>
    </row>
    <row r="772" spans="7:9" s="19" customFormat="1" x14ac:dyDescent="0.25">
      <c r="G772" s="20"/>
      <c r="H772" s="20"/>
      <c r="I772" s="21"/>
    </row>
    <row r="773" spans="7:9" s="19" customFormat="1" x14ac:dyDescent="0.25">
      <c r="G773" s="20"/>
      <c r="H773" s="20"/>
      <c r="I773" s="21"/>
    </row>
    <row r="774" spans="7:9" s="19" customFormat="1" x14ac:dyDescent="0.25">
      <c r="G774" s="20"/>
      <c r="H774" s="20"/>
      <c r="I774" s="21"/>
    </row>
    <row r="775" spans="7:9" s="19" customFormat="1" x14ac:dyDescent="0.25">
      <c r="G775" s="20"/>
      <c r="H775" s="20"/>
      <c r="I775" s="21"/>
    </row>
    <row r="776" spans="7:9" s="19" customFormat="1" x14ac:dyDescent="0.25">
      <c r="G776" s="20"/>
      <c r="H776" s="20"/>
      <c r="I776" s="21"/>
    </row>
    <row r="777" spans="7:9" s="19" customFormat="1" x14ac:dyDescent="0.25">
      <c r="G777" s="20"/>
      <c r="H777" s="20"/>
      <c r="I777" s="21"/>
    </row>
    <row r="778" spans="7:9" s="19" customFormat="1" x14ac:dyDescent="0.25">
      <c r="G778" s="20"/>
      <c r="H778" s="20"/>
      <c r="I778" s="21"/>
    </row>
    <row r="779" spans="7:9" s="19" customFormat="1" x14ac:dyDescent="0.25">
      <c r="G779" s="20"/>
      <c r="H779" s="20"/>
      <c r="I779" s="21"/>
    </row>
    <row r="780" spans="7:9" s="19" customFormat="1" x14ac:dyDescent="0.25">
      <c r="G780" s="20"/>
      <c r="H780" s="20"/>
      <c r="I780" s="21"/>
    </row>
    <row r="781" spans="7:9" s="19" customFormat="1" x14ac:dyDescent="0.25">
      <c r="G781" s="20"/>
      <c r="H781" s="20"/>
      <c r="I781" s="21"/>
    </row>
    <row r="782" spans="7:9" s="19" customFormat="1" x14ac:dyDescent="0.25">
      <c r="G782" s="20"/>
      <c r="H782" s="20"/>
      <c r="I782" s="21"/>
    </row>
    <row r="783" spans="7:9" s="19" customFormat="1" x14ac:dyDescent="0.25">
      <c r="G783" s="20"/>
      <c r="H783" s="20"/>
      <c r="I783" s="21"/>
    </row>
    <row r="784" spans="7:9" s="19" customFormat="1" x14ac:dyDescent="0.25">
      <c r="G784" s="20"/>
      <c r="H784" s="20"/>
      <c r="I784" s="21"/>
    </row>
    <row r="785" spans="1:10" s="19" customFormat="1" x14ac:dyDescent="0.25">
      <c r="G785" s="20"/>
      <c r="H785" s="20"/>
      <c r="I785" s="21"/>
    </row>
    <row r="786" spans="1:10" s="19" customFormat="1" x14ac:dyDescent="0.25">
      <c r="G786" s="20"/>
      <c r="H786" s="20"/>
      <c r="I786" s="21"/>
    </row>
    <row r="789" spans="1:10" x14ac:dyDescent="0.25">
      <c r="A789"/>
      <c r="B789"/>
      <c r="C789"/>
      <c r="G789"/>
      <c r="H789"/>
      <c r="I789" s="30"/>
      <c r="J789" s="31"/>
    </row>
    <row r="790" spans="1:10" x14ac:dyDescent="0.25">
      <c r="A790"/>
      <c r="B790"/>
      <c r="C790"/>
      <c r="G790"/>
      <c r="H790"/>
      <c r="I790" s="30"/>
      <c r="J790" s="31"/>
    </row>
    <row r="791" spans="1:10" x14ac:dyDescent="0.25">
      <c r="A791"/>
      <c r="B791"/>
      <c r="C791"/>
      <c r="G791"/>
      <c r="H791"/>
    </row>
    <row r="792" spans="1:10" x14ac:dyDescent="0.25">
      <c r="A792"/>
      <c r="B792"/>
      <c r="C792"/>
      <c r="G792"/>
      <c r="H792"/>
    </row>
    <row r="793" spans="1:10" x14ac:dyDescent="0.25">
      <c r="A793"/>
      <c r="B793"/>
      <c r="C793"/>
      <c r="G793"/>
      <c r="H793"/>
    </row>
    <row r="794" spans="1:10" x14ac:dyDescent="0.25">
      <c r="A794"/>
      <c r="B794"/>
      <c r="C794"/>
      <c r="G794"/>
      <c r="H794"/>
    </row>
    <row r="795" spans="1:10" x14ac:dyDescent="0.25">
      <c r="A795"/>
      <c r="B795"/>
      <c r="C795"/>
      <c r="G795"/>
      <c r="H795"/>
    </row>
    <row r="796" spans="1:10" x14ac:dyDescent="0.25">
      <c r="A796"/>
      <c r="B796"/>
      <c r="C796"/>
      <c r="G796"/>
      <c r="H796"/>
    </row>
    <row r="797" spans="1:10" x14ac:dyDescent="0.25">
      <c r="A797"/>
      <c r="B797"/>
      <c r="C797"/>
      <c r="G797"/>
      <c r="H797"/>
    </row>
    <row r="798" spans="1:10" x14ac:dyDescent="0.25">
      <c r="A798"/>
      <c r="B798"/>
      <c r="C798"/>
      <c r="G798"/>
      <c r="H798"/>
    </row>
    <row r="799" spans="1:10" x14ac:dyDescent="0.25">
      <c r="A799"/>
      <c r="B799"/>
      <c r="C799"/>
      <c r="G799"/>
      <c r="H799"/>
    </row>
    <row r="800" spans="1:10" x14ac:dyDescent="0.25">
      <c r="A800"/>
      <c r="B800"/>
      <c r="C800"/>
      <c r="G800"/>
      <c r="H800"/>
    </row>
    <row r="801" spans="1:10" x14ac:dyDescent="0.25">
      <c r="A801"/>
      <c r="B801"/>
      <c r="C801"/>
      <c r="G801"/>
      <c r="H801"/>
    </row>
    <row r="802" spans="1:10" s="19" customFormat="1" x14ac:dyDescent="0.25">
      <c r="I802" s="30"/>
      <c r="J802" s="31"/>
    </row>
    <row r="803" spans="1:10" s="19" customFormat="1" x14ac:dyDescent="0.25">
      <c r="I803" s="30"/>
      <c r="J803" s="31"/>
    </row>
    <row r="804" spans="1:10" x14ac:dyDescent="0.25">
      <c r="A804"/>
      <c r="B804"/>
      <c r="C804"/>
      <c r="G804"/>
      <c r="H804"/>
    </row>
    <row r="805" spans="1:10" x14ac:dyDescent="0.25">
      <c r="A805"/>
      <c r="B805"/>
      <c r="C805"/>
      <c r="G805"/>
      <c r="H805"/>
    </row>
    <row r="806" spans="1:10" x14ac:dyDescent="0.25">
      <c r="A806"/>
      <c r="B806"/>
      <c r="C806"/>
      <c r="G806"/>
      <c r="H806"/>
    </row>
    <row r="807" spans="1:10" x14ac:dyDescent="0.25">
      <c r="A807"/>
      <c r="B807"/>
      <c r="C807"/>
      <c r="G807"/>
      <c r="H807"/>
    </row>
    <row r="808" spans="1:10" x14ac:dyDescent="0.25">
      <c r="A808"/>
      <c r="B808"/>
      <c r="C808"/>
      <c r="G808"/>
      <c r="H808"/>
    </row>
    <row r="809" spans="1:10" x14ac:dyDescent="0.25">
      <c r="A809"/>
      <c r="B809"/>
      <c r="C809"/>
      <c r="G809"/>
      <c r="H809"/>
    </row>
    <row r="810" spans="1:10" s="19" customFormat="1" x14ac:dyDescent="0.25">
      <c r="I810" s="30"/>
      <c r="J810" s="31"/>
    </row>
    <row r="811" spans="1:10" s="19" customFormat="1" x14ac:dyDescent="0.25">
      <c r="I811" s="30"/>
      <c r="J811" s="31"/>
    </row>
    <row r="812" spans="1:10" s="19" customFormat="1" x14ac:dyDescent="0.25">
      <c r="I812" s="30"/>
      <c r="J812" s="31"/>
    </row>
    <row r="813" spans="1:10" s="19" customFormat="1" x14ac:dyDescent="0.25">
      <c r="I813" s="30"/>
      <c r="J813" s="31"/>
    </row>
    <row r="814" spans="1:10" x14ac:dyDescent="0.25">
      <c r="A814"/>
      <c r="B814"/>
      <c r="C814"/>
      <c r="G814"/>
      <c r="H814"/>
    </row>
    <row r="815" spans="1:10" x14ac:dyDescent="0.25">
      <c r="A815"/>
      <c r="B815"/>
      <c r="C815"/>
      <c r="G815"/>
      <c r="H815"/>
    </row>
    <row r="816" spans="1:10" x14ac:dyDescent="0.25">
      <c r="A816"/>
      <c r="B816"/>
      <c r="C816"/>
      <c r="G816"/>
      <c r="H816"/>
    </row>
    <row r="817" spans="1:9" x14ac:dyDescent="0.25">
      <c r="A817"/>
      <c r="B817"/>
      <c r="C817"/>
      <c r="G817"/>
      <c r="H817"/>
    </row>
    <row r="818" spans="1:9" x14ac:dyDescent="0.25">
      <c r="A818"/>
      <c r="B818"/>
      <c r="C818"/>
      <c r="G818"/>
      <c r="H818"/>
    </row>
    <row r="819" spans="1:9" x14ac:dyDescent="0.25">
      <c r="A819"/>
      <c r="B819"/>
      <c r="C819"/>
      <c r="G819"/>
      <c r="H819"/>
    </row>
    <row r="820" spans="1:9" x14ac:dyDescent="0.25">
      <c r="A820"/>
      <c r="B820"/>
      <c r="C820"/>
      <c r="G820"/>
      <c r="H820"/>
    </row>
    <row r="821" spans="1:9" s="19" customFormat="1" x14ac:dyDescent="0.25">
      <c r="I821" s="21"/>
    </row>
    <row r="822" spans="1:9" s="19" customFormat="1" x14ac:dyDescent="0.25">
      <c r="I822" s="21"/>
    </row>
    <row r="823" spans="1:9" s="19" customFormat="1" x14ac:dyDescent="0.25">
      <c r="I823" s="21"/>
    </row>
    <row r="824" spans="1:9" x14ac:dyDescent="0.25">
      <c r="A824"/>
      <c r="B824"/>
      <c r="C824"/>
      <c r="G824"/>
      <c r="H824"/>
    </row>
    <row r="825" spans="1:9" x14ac:dyDescent="0.25">
      <c r="A825"/>
      <c r="B825"/>
      <c r="C825"/>
      <c r="G825"/>
      <c r="H825"/>
    </row>
    <row r="826" spans="1:9" x14ac:dyDescent="0.25">
      <c r="A826"/>
      <c r="B826"/>
      <c r="C826"/>
      <c r="G826"/>
      <c r="H826"/>
    </row>
    <row r="827" spans="1:9" x14ac:dyDescent="0.25">
      <c r="A827"/>
      <c r="B827"/>
      <c r="C827"/>
      <c r="G827"/>
    </row>
    <row r="828" spans="1:9" s="19" customFormat="1" x14ac:dyDescent="0.25">
      <c r="H828" s="20"/>
      <c r="I828" s="21"/>
    </row>
    <row r="829" spans="1:9" s="19" customFormat="1" x14ac:dyDescent="0.25">
      <c r="H829" s="20"/>
      <c r="I829" s="21"/>
    </row>
    <row r="830" spans="1:9" x14ac:dyDescent="0.25">
      <c r="A830"/>
      <c r="B830"/>
      <c r="C830"/>
      <c r="G830"/>
      <c r="H830"/>
    </row>
    <row r="831" spans="1:9" s="19" customFormat="1" x14ac:dyDescent="0.25">
      <c r="I831" s="21"/>
    </row>
    <row r="832" spans="1:9" s="19" customFormat="1" x14ac:dyDescent="0.25">
      <c r="I832" s="21"/>
    </row>
    <row r="833" spans="1:9" x14ac:dyDescent="0.25">
      <c r="A833"/>
      <c r="B833"/>
      <c r="C833"/>
      <c r="G833"/>
      <c r="H833"/>
    </row>
    <row r="834" spans="1:9" x14ac:dyDescent="0.25">
      <c r="A834"/>
      <c r="B834"/>
      <c r="C834"/>
      <c r="G834"/>
      <c r="H834"/>
    </row>
    <row r="835" spans="1:9" x14ac:dyDescent="0.25">
      <c r="A835"/>
      <c r="B835"/>
      <c r="C835"/>
      <c r="G835"/>
      <c r="H835"/>
    </row>
    <row r="836" spans="1:9" x14ac:dyDescent="0.25">
      <c r="A836"/>
      <c r="B836"/>
      <c r="C836"/>
      <c r="G836"/>
      <c r="H836"/>
    </row>
    <row r="837" spans="1:9" x14ac:dyDescent="0.25">
      <c r="A837"/>
      <c r="B837"/>
      <c r="C837"/>
      <c r="G837"/>
    </row>
    <row r="838" spans="1:9" x14ac:dyDescent="0.25">
      <c r="A838"/>
      <c r="B838"/>
      <c r="C838"/>
      <c r="G838"/>
    </row>
    <row r="839" spans="1:9" x14ac:dyDescent="0.25">
      <c r="A839"/>
      <c r="B839"/>
      <c r="C839"/>
      <c r="G839"/>
      <c r="H839"/>
    </row>
    <row r="840" spans="1:9" x14ac:dyDescent="0.25">
      <c r="A840"/>
      <c r="B840"/>
      <c r="C840"/>
      <c r="G840"/>
      <c r="H840"/>
    </row>
    <row r="841" spans="1:9" x14ac:dyDescent="0.25">
      <c r="A841"/>
      <c r="B841"/>
      <c r="C841"/>
      <c r="G841"/>
      <c r="H841"/>
    </row>
    <row r="842" spans="1:9" x14ac:dyDescent="0.25">
      <c r="A842"/>
      <c r="B842"/>
      <c r="C842"/>
      <c r="G842"/>
      <c r="H842"/>
    </row>
    <row r="843" spans="1:9" x14ac:dyDescent="0.25">
      <c r="A843"/>
      <c r="B843"/>
      <c r="C843"/>
      <c r="G843"/>
      <c r="H843"/>
    </row>
    <row r="844" spans="1:9" s="19" customFormat="1" x14ac:dyDescent="0.25">
      <c r="I844" s="21"/>
    </row>
    <row r="845" spans="1:9" s="19" customFormat="1" x14ac:dyDescent="0.25">
      <c r="I845" s="21"/>
    </row>
    <row r="846" spans="1:9" x14ac:dyDescent="0.25">
      <c r="A846"/>
      <c r="B846"/>
      <c r="C846"/>
      <c r="G846"/>
      <c r="H846"/>
    </row>
    <row r="847" spans="1:9" x14ac:dyDescent="0.25">
      <c r="A847"/>
      <c r="B847"/>
      <c r="C847"/>
      <c r="G847"/>
      <c r="H847"/>
    </row>
    <row r="848" spans="1:9" s="19" customFormat="1" x14ac:dyDescent="0.25">
      <c r="G848" s="20"/>
      <c r="H848" s="20"/>
      <c r="I848" s="21"/>
    </row>
    <row r="850" spans="1:9" x14ac:dyDescent="0.25">
      <c r="A850"/>
      <c r="B850"/>
      <c r="C850"/>
      <c r="G850"/>
      <c r="H850"/>
    </row>
    <row r="851" spans="1:9" x14ac:dyDescent="0.25">
      <c r="A851"/>
      <c r="B851"/>
      <c r="C851"/>
      <c r="G851"/>
      <c r="H851"/>
    </row>
    <row r="852" spans="1:9" x14ac:dyDescent="0.25">
      <c r="A852"/>
      <c r="B852"/>
      <c r="C852"/>
      <c r="G852"/>
      <c r="H852"/>
    </row>
    <row r="853" spans="1:9" x14ac:dyDescent="0.25">
      <c r="A853"/>
      <c r="B853"/>
      <c r="C853"/>
      <c r="G853"/>
      <c r="H853"/>
    </row>
    <row r="854" spans="1:9" x14ac:dyDescent="0.25">
      <c r="A854"/>
      <c r="B854"/>
      <c r="C854"/>
      <c r="G854"/>
      <c r="H854"/>
    </row>
    <row r="855" spans="1:9" x14ac:dyDescent="0.25">
      <c r="A855"/>
      <c r="B855"/>
      <c r="C855"/>
      <c r="G855"/>
      <c r="H855"/>
      <c r="I855"/>
    </row>
    <row r="856" spans="1:9" x14ac:dyDescent="0.25">
      <c r="A856"/>
      <c r="B856"/>
      <c r="C856"/>
      <c r="G856"/>
      <c r="H856"/>
      <c r="I856"/>
    </row>
    <row r="857" spans="1:9" x14ac:dyDescent="0.25">
      <c r="A857"/>
      <c r="B857"/>
      <c r="C857"/>
      <c r="G857"/>
      <c r="H857"/>
      <c r="I857"/>
    </row>
    <row r="858" spans="1:9" x14ac:dyDescent="0.25">
      <c r="A858"/>
      <c r="B858"/>
      <c r="C858"/>
      <c r="G858"/>
      <c r="H858"/>
      <c r="I858"/>
    </row>
    <row r="859" spans="1:9" x14ac:dyDescent="0.25">
      <c r="A859"/>
      <c r="B859"/>
      <c r="C859"/>
      <c r="G859"/>
      <c r="H859"/>
      <c r="I859"/>
    </row>
    <row r="860" spans="1:9" x14ac:dyDescent="0.25">
      <c r="A860"/>
      <c r="B860"/>
      <c r="C860"/>
      <c r="G860"/>
      <c r="H860"/>
      <c r="I860"/>
    </row>
    <row r="861" spans="1:9" x14ac:dyDescent="0.25">
      <c r="A861"/>
      <c r="B861"/>
      <c r="C861"/>
      <c r="G861"/>
      <c r="H861"/>
      <c r="I861"/>
    </row>
    <row r="862" spans="1:9" x14ac:dyDescent="0.25">
      <c r="A862"/>
      <c r="B862"/>
      <c r="C862"/>
      <c r="G862"/>
      <c r="H862"/>
      <c r="I862"/>
    </row>
    <row r="863" spans="1:9" x14ac:dyDescent="0.25">
      <c r="A863"/>
      <c r="B863"/>
      <c r="C863"/>
      <c r="G863"/>
      <c r="H863"/>
      <c r="I863"/>
    </row>
    <row r="864" spans="1:9" x14ac:dyDescent="0.25">
      <c r="A864"/>
      <c r="B864"/>
      <c r="C864"/>
      <c r="G864"/>
      <c r="H864"/>
      <c r="I864"/>
    </row>
    <row r="865" spans="1:9" x14ac:dyDescent="0.25">
      <c r="A865"/>
      <c r="B865"/>
      <c r="C865"/>
      <c r="G865"/>
      <c r="H865"/>
      <c r="I865"/>
    </row>
    <row r="866" spans="1:9" x14ac:dyDescent="0.25">
      <c r="A866"/>
      <c r="B866"/>
      <c r="C866"/>
      <c r="G866"/>
      <c r="H866"/>
      <c r="I866"/>
    </row>
    <row r="867" spans="1:9" x14ac:dyDescent="0.25">
      <c r="A867"/>
      <c r="B867"/>
      <c r="C867"/>
      <c r="G867"/>
      <c r="H867"/>
      <c r="I867"/>
    </row>
    <row r="868" spans="1:9" x14ac:dyDescent="0.25">
      <c r="A868"/>
      <c r="B868"/>
      <c r="C868"/>
      <c r="G868"/>
      <c r="H868"/>
      <c r="I868"/>
    </row>
    <row r="869" spans="1:9" x14ac:dyDescent="0.25">
      <c r="A869"/>
      <c r="B869"/>
      <c r="C869"/>
      <c r="G869"/>
      <c r="H869"/>
      <c r="I869"/>
    </row>
    <row r="870" spans="1:9" x14ac:dyDescent="0.25">
      <c r="A870"/>
      <c r="B870"/>
      <c r="C870"/>
      <c r="G870"/>
      <c r="H870"/>
      <c r="I870"/>
    </row>
    <row r="871" spans="1:9" x14ac:dyDescent="0.25">
      <c r="A871"/>
      <c r="B871"/>
      <c r="C871"/>
      <c r="G871"/>
      <c r="H871"/>
      <c r="I871"/>
    </row>
    <row r="872" spans="1:9" x14ac:dyDescent="0.25">
      <c r="A872"/>
      <c r="B872"/>
      <c r="C872"/>
      <c r="G872"/>
      <c r="H872"/>
      <c r="I872"/>
    </row>
    <row r="873" spans="1:9" x14ac:dyDescent="0.25">
      <c r="A873"/>
      <c r="B873"/>
      <c r="C873"/>
      <c r="G873"/>
      <c r="H873"/>
      <c r="I873"/>
    </row>
    <row r="874" spans="1:9" x14ac:dyDescent="0.25">
      <c r="A874"/>
      <c r="B874"/>
      <c r="C874"/>
      <c r="G874"/>
      <c r="H874"/>
      <c r="I874"/>
    </row>
    <row r="875" spans="1:9" x14ac:dyDescent="0.25">
      <c r="A875"/>
      <c r="B875"/>
      <c r="C875"/>
      <c r="G875"/>
      <c r="H875"/>
      <c r="I875"/>
    </row>
    <row r="876" spans="1:9" x14ac:dyDescent="0.25">
      <c r="A876"/>
      <c r="B876"/>
      <c r="C876"/>
      <c r="G876"/>
      <c r="H876"/>
      <c r="I876"/>
    </row>
    <row r="877" spans="1:9" x14ac:dyDescent="0.25">
      <c r="A877"/>
      <c r="B877"/>
      <c r="C877"/>
      <c r="G877"/>
      <c r="H877"/>
      <c r="I877"/>
    </row>
    <row r="878" spans="1:9" x14ac:dyDescent="0.25">
      <c r="A878"/>
      <c r="B878"/>
      <c r="C878"/>
      <c r="G878"/>
      <c r="H878"/>
      <c r="I878"/>
    </row>
    <row r="879" spans="1:9" x14ac:dyDescent="0.25">
      <c r="A879"/>
      <c r="B879"/>
      <c r="C879"/>
      <c r="G879"/>
      <c r="H879"/>
      <c r="I879"/>
    </row>
    <row r="880" spans="1:9" x14ac:dyDescent="0.25">
      <c r="A880"/>
      <c r="B880"/>
      <c r="C880"/>
      <c r="G880"/>
      <c r="H880"/>
      <c r="I880"/>
    </row>
    <row r="881" spans="1:9" x14ac:dyDescent="0.25">
      <c r="A881"/>
      <c r="B881"/>
      <c r="C881"/>
      <c r="G881"/>
      <c r="H881"/>
      <c r="I881"/>
    </row>
    <row r="882" spans="1:9" x14ac:dyDescent="0.25">
      <c r="A882"/>
      <c r="B882"/>
      <c r="C882"/>
      <c r="G882"/>
      <c r="H882"/>
      <c r="I882"/>
    </row>
    <row r="883" spans="1:9" x14ac:dyDescent="0.25">
      <c r="A883"/>
      <c r="B883"/>
      <c r="C883"/>
      <c r="G883"/>
      <c r="H883"/>
      <c r="I883"/>
    </row>
    <row r="884" spans="1:9" x14ac:dyDescent="0.25">
      <c r="A884"/>
      <c r="B884"/>
      <c r="C884"/>
      <c r="G884"/>
      <c r="H884"/>
      <c r="I884"/>
    </row>
    <row r="885" spans="1:9" x14ac:dyDescent="0.25">
      <c r="A885"/>
      <c r="B885"/>
      <c r="C885"/>
      <c r="G885"/>
      <c r="H885"/>
      <c r="I885"/>
    </row>
    <row r="886" spans="1:9" x14ac:dyDescent="0.25">
      <c r="A886"/>
      <c r="B886"/>
      <c r="C886"/>
      <c r="G886"/>
      <c r="H886"/>
      <c r="I886"/>
    </row>
    <row r="887" spans="1:9" x14ac:dyDescent="0.25">
      <c r="A887"/>
      <c r="B887"/>
      <c r="C887"/>
      <c r="G887"/>
      <c r="H887"/>
      <c r="I887"/>
    </row>
    <row r="888" spans="1:9" x14ac:dyDescent="0.25">
      <c r="A888"/>
      <c r="B888"/>
      <c r="C888"/>
      <c r="G888"/>
      <c r="H888"/>
      <c r="I888"/>
    </row>
    <row r="889" spans="1:9" x14ac:dyDescent="0.25">
      <c r="A889"/>
      <c r="B889"/>
      <c r="C889"/>
      <c r="G889"/>
      <c r="H889"/>
      <c r="I889"/>
    </row>
    <row r="890" spans="1:9" x14ac:dyDescent="0.25">
      <c r="A890"/>
      <c r="B890"/>
      <c r="C890"/>
      <c r="G890"/>
      <c r="H890"/>
      <c r="I890"/>
    </row>
    <row r="891" spans="1:9" x14ac:dyDescent="0.25">
      <c r="A891"/>
      <c r="B891"/>
      <c r="C891"/>
      <c r="G891"/>
      <c r="H891"/>
      <c r="I891"/>
    </row>
    <row r="892" spans="1:9" x14ac:dyDescent="0.25">
      <c r="A892"/>
      <c r="B892"/>
      <c r="C892"/>
      <c r="G892"/>
      <c r="H892"/>
      <c r="I892"/>
    </row>
    <row r="893" spans="1:9" x14ac:dyDescent="0.25">
      <c r="A893"/>
      <c r="B893"/>
      <c r="C893"/>
      <c r="G893"/>
      <c r="H893"/>
      <c r="I893"/>
    </row>
    <row r="894" spans="1:9" x14ac:dyDescent="0.25">
      <c r="A894"/>
      <c r="B894"/>
      <c r="C894"/>
      <c r="G894"/>
      <c r="H894"/>
      <c r="I894"/>
    </row>
    <row r="895" spans="1:9" x14ac:dyDescent="0.25">
      <c r="A895"/>
      <c r="B895"/>
      <c r="C895"/>
      <c r="G895"/>
      <c r="H895"/>
      <c r="I895"/>
    </row>
    <row r="896" spans="1:9" x14ac:dyDescent="0.25">
      <c r="A896"/>
      <c r="B896"/>
      <c r="C896"/>
      <c r="G896"/>
      <c r="H896"/>
      <c r="I896"/>
    </row>
    <row r="897" spans="1:9" x14ac:dyDescent="0.25">
      <c r="A897"/>
      <c r="B897"/>
      <c r="C897"/>
      <c r="G897"/>
      <c r="H897"/>
      <c r="I897"/>
    </row>
    <row r="898" spans="1:9" x14ac:dyDescent="0.25">
      <c r="A898"/>
      <c r="B898"/>
      <c r="C898"/>
      <c r="G898"/>
      <c r="H898"/>
      <c r="I898"/>
    </row>
    <row r="899" spans="1:9" x14ac:dyDescent="0.25">
      <c r="A899"/>
      <c r="B899"/>
      <c r="C899"/>
      <c r="G899"/>
      <c r="H899"/>
      <c r="I899"/>
    </row>
    <row r="900" spans="1:9" x14ac:dyDescent="0.25">
      <c r="A900"/>
      <c r="B900"/>
      <c r="C900"/>
      <c r="G900"/>
      <c r="H900"/>
      <c r="I900"/>
    </row>
    <row r="901" spans="1:9" x14ac:dyDescent="0.25">
      <c r="A901"/>
      <c r="B901"/>
      <c r="C901"/>
      <c r="G901"/>
      <c r="H901"/>
      <c r="I901"/>
    </row>
    <row r="902" spans="1:9" x14ac:dyDescent="0.25">
      <c r="A902"/>
      <c r="B902"/>
      <c r="C902"/>
      <c r="G902"/>
      <c r="H902"/>
      <c r="I902"/>
    </row>
    <row r="903" spans="1:9" x14ac:dyDescent="0.25">
      <c r="A903"/>
      <c r="B903"/>
      <c r="C903"/>
      <c r="G903"/>
      <c r="H903"/>
      <c r="I903"/>
    </row>
    <row r="904" spans="1:9" x14ac:dyDescent="0.25">
      <c r="A904"/>
      <c r="B904"/>
      <c r="C904"/>
      <c r="G904"/>
      <c r="H904"/>
      <c r="I904"/>
    </row>
    <row r="905" spans="1:9" x14ac:dyDescent="0.25">
      <c r="A905"/>
      <c r="B905"/>
      <c r="C905"/>
      <c r="G905"/>
      <c r="H905"/>
      <c r="I905"/>
    </row>
    <row r="906" spans="1:9" x14ac:dyDescent="0.25">
      <c r="A906"/>
      <c r="B906"/>
      <c r="C906"/>
      <c r="G906"/>
      <c r="H906"/>
      <c r="I906"/>
    </row>
    <row r="907" spans="1:9" x14ac:dyDescent="0.25">
      <c r="A907"/>
      <c r="B907"/>
      <c r="C907"/>
      <c r="G907"/>
      <c r="H907"/>
      <c r="I907"/>
    </row>
    <row r="908" spans="1:9" x14ac:dyDescent="0.25">
      <c r="A908"/>
      <c r="B908"/>
      <c r="C908"/>
      <c r="G908"/>
      <c r="H908"/>
      <c r="I908"/>
    </row>
    <row r="909" spans="1:9" x14ac:dyDescent="0.25">
      <c r="A909"/>
      <c r="B909"/>
      <c r="C909"/>
      <c r="G909"/>
      <c r="H909"/>
      <c r="I909"/>
    </row>
    <row r="910" spans="1:9" x14ac:dyDescent="0.25">
      <c r="A910"/>
      <c r="B910"/>
      <c r="C910"/>
      <c r="G910"/>
      <c r="H910"/>
      <c r="I910"/>
    </row>
    <row r="911" spans="1:9" x14ac:dyDescent="0.25">
      <c r="A911"/>
      <c r="B911"/>
      <c r="C911"/>
      <c r="G911"/>
      <c r="H911"/>
      <c r="I911"/>
    </row>
    <row r="912" spans="1:9" x14ac:dyDescent="0.25">
      <c r="A912"/>
      <c r="B912"/>
      <c r="C912"/>
      <c r="G912"/>
      <c r="H912"/>
      <c r="I912"/>
    </row>
    <row r="913" spans="1:9" x14ac:dyDescent="0.25">
      <c r="A913"/>
      <c r="B913"/>
      <c r="C913"/>
      <c r="G913"/>
      <c r="H913"/>
      <c r="I913"/>
    </row>
    <row r="914" spans="1:9" x14ac:dyDescent="0.25">
      <c r="A914"/>
      <c r="B914"/>
      <c r="C914"/>
      <c r="G914"/>
      <c r="H914"/>
      <c r="I914"/>
    </row>
    <row r="915" spans="1:9" x14ac:dyDescent="0.25">
      <c r="A915"/>
      <c r="B915"/>
      <c r="C915"/>
      <c r="G915"/>
      <c r="H915"/>
      <c r="I915"/>
    </row>
    <row r="916" spans="1:9" x14ac:dyDescent="0.25">
      <c r="A916"/>
      <c r="B916"/>
      <c r="C916"/>
      <c r="G916"/>
      <c r="H916"/>
      <c r="I916"/>
    </row>
    <row r="917" spans="1:9" x14ac:dyDescent="0.25">
      <c r="A917"/>
      <c r="B917"/>
      <c r="C917"/>
      <c r="G917"/>
      <c r="H917"/>
      <c r="I917"/>
    </row>
    <row r="920" spans="1:9" s="19" customFormat="1" x14ac:dyDescent="0.25">
      <c r="G920" s="20"/>
      <c r="H920" s="20"/>
      <c r="I920" s="21"/>
    </row>
    <row r="921" spans="1:9" s="19" customFormat="1" x14ac:dyDescent="0.25">
      <c r="G921" s="20"/>
      <c r="H921" s="20"/>
      <c r="I921" s="21"/>
    </row>
    <row r="922" spans="1:9" s="19" customFormat="1" x14ac:dyDescent="0.25">
      <c r="G922" s="20"/>
      <c r="H922" s="20"/>
      <c r="I922" s="21"/>
    </row>
    <row r="923" spans="1:9" s="19" customFormat="1" x14ac:dyDescent="0.25">
      <c r="G923" s="20"/>
      <c r="H923" s="20"/>
      <c r="I923" s="21"/>
    </row>
    <row r="924" spans="1:9" s="19" customFormat="1" x14ac:dyDescent="0.25">
      <c r="G924" s="20"/>
      <c r="H924" s="20"/>
      <c r="I924" s="21"/>
    </row>
    <row r="925" spans="1:9" s="19" customFormat="1" x14ac:dyDescent="0.25">
      <c r="G925" s="20"/>
      <c r="H925" s="20"/>
      <c r="I925" s="21"/>
    </row>
    <row r="926" spans="1:9" s="19" customFormat="1" x14ac:dyDescent="0.25">
      <c r="G926" s="20"/>
      <c r="H926" s="20"/>
      <c r="I926" s="21"/>
    </row>
    <row r="927" spans="1:9" s="19" customFormat="1" x14ac:dyDescent="0.25">
      <c r="G927" s="20"/>
      <c r="H927" s="20"/>
      <c r="I927" s="21"/>
    </row>
    <row r="928" spans="1:9" s="19" customFormat="1" x14ac:dyDescent="0.25">
      <c r="G928" s="20"/>
      <c r="H928" s="20"/>
      <c r="I928" s="21"/>
    </row>
    <row r="929" spans="7:9" s="19" customFormat="1" x14ac:dyDescent="0.25">
      <c r="G929" s="20"/>
      <c r="H929" s="20"/>
      <c r="I929" s="21"/>
    </row>
    <row r="930" spans="7:9" s="19" customFormat="1" x14ac:dyDescent="0.25">
      <c r="G930" s="20"/>
      <c r="H930" s="20"/>
      <c r="I930" s="21"/>
    </row>
    <row r="931" spans="7:9" s="19" customFormat="1" x14ac:dyDescent="0.25">
      <c r="G931" s="20"/>
      <c r="H931" s="20"/>
      <c r="I931" s="21"/>
    </row>
    <row r="932" spans="7:9" s="19" customFormat="1" x14ac:dyDescent="0.25">
      <c r="G932" s="20"/>
      <c r="H932" s="20"/>
      <c r="I932" s="21"/>
    </row>
    <row r="933" spans="7:9" s="19" customFormat="1" x14ac:dyDescent="0.25">
      <c r="G933" s="20"/>
      <c r="H933" s="20"/>
      <c r="I933" s="21"/>
    </row>
    <row r="934" spans="7:9" s="19" customFormat="1" x14ac:dyDescent="0.25">
      <c r="G934" s="20"/>
      <c r="H934" s="20"/>
      <c r="I934" s="21"/>
    </row>
    <row r="935" spans="7:9" s="19" customFormat="1" x14ac:dyDescent="0.25">
      <c r="G935" s="20"/>
      <c r="H935" s="20"/>
      <c r="I935" s="21"/>
    </row>
    <row r="936" spans="7:9" s="19" customFormat="1" x14ac:dyDescent="0.25">
      <c r="G936" s="20"/>
      <c r="H936" s="20"/>
      <c r="I936" s="21"/>
    </row>
    <row r="937" spans="7:9" s="19" customFormat="1" x14ac:dyDescent="0.25">
      <c r="G937" s="20"/>
      <c r="H937" s="20"/>
      <c r="I937" s="21"/>
    </row>
    <row r="938" spans="7:9" s="19" customFormat="1" x14ac:dyDescent="0.25">
      <c r="G938" s="20"/>
      <c r="H938" s="20"/>
      <c r="I938" s="21"/>
    </row>
    <row r="939" spans="7:9" s="19" customFormat="1" x14ac:dyDescent="0.25">
      <c r="G939" s="20"/>
      <c r="H939" s="20"/>
      <c r="I939" s="21"/>
    </row>
    <row r="940" spans="7:9" s="19" customFormat="1" x14ac:dyDescent="0.25">
      <c r="G940" s="20"/>
      <c r="H940" s="20"/>
      <c r="I940" s="21"/>
    </row>
    <row r="941" spans="7:9" s="19" customFormat="1" x14ac:dyDescent="0.25">
      <c r="G941" s="20"/>
      <c r="H941" s="20"/>
      <c r="I941" s="21"/>
    </row>
    <row r="942" spans="7:9" s="19" customFormat="1" x14ac:dyDescent="0.25">
      <c r="G942" s="20"/>
      <c r="H942" s="20"/>
      <c r="I942" s="21"/>
    </row>
    <row r="943" spans="7:9" s="19" customFormat="1" x14ac:dyDescent="0.25">
      <c r="G943" s="20"/>
      <c r="H943" s="20"/>
      <c r="I943" s="21"/>
    </row>
    <row r="944" spans="7:9" s="19" customFormat="1" x14ac:dyDescent="0.25">
      <c r="G944" s="20"/>
      <c r="H944" s="20"/>
      <c r="I944" s="21"/>
    </row>
    <row r="945" spans="7:9" s="19" customFormat="1" x14ac:dyDescent="0.25">
      <c r="G945" s="20"/>
      <c r="H945" s="20"/>
      <c r="I945" s="21"/>
    </row>
    <row r="946" spans="7:9" s="19" customFormat="1" x14ac:dyDescent="0.25">
      <c r="G946" s="20"/>
      <c r="H946" s="20"/>
      <c r="I946" s="21"/>
    </row>
    <row r="947" spans="7:9" s="19" customFormat="1" x14ac:dyDescent="0.25">
      <c r="G947" s="20"/>
      <c r="H947" s="20"/>
      <c r="I947" s="21"/>
    </row>
    <row r="948" spans="7:9" s="19" customFormat="1" x14ac:dyDescent="0.25">
      <c r="G948" s="20"/>
      <c r="H948" s="20"/>
      <c r="I948" s="21"/>
    </row>
    <row r="949" spans="7:9" s="19" customFormat="1" x14ac:dyDescent="0.25">
      <c r="G949" s="20"/>
      <c r="H949" s="20"/>
      <c r="I949" s="21"/>
    </row>
    <row r="950" spans="7:9" s="19" customFormat="1" x14ac:dyDescent="0.25">
      <c r="G950" s="20"/>
      <c r="H950" s="20"/>
      <c r="I950" s="21"/>
    </row>
    <row r="951" spans="7:9" s="19" customFormat="1" x14ac:dyDescent="0.25">
      <c r="G951" s="20"/>
      <c r="H951" s="20"/>
      <c r="I951" s="21"/>
    </row>
    <row r="952" spans="7:9" s="19" customFormat="1" x14ac:dyDescent="0.25">
      <c r="G952" s="20"/>
      <c r="H952" s="20"/>
      <c r="I952" s="21"/>
    </row>
    <row r="953" spans="7:9" s="19" customFormat="1" x14ac:dyDescent="0.25">
      <c r="G953" s="20"/>
      <c r="H953" s="20"/>
      <c r="I953" s="21"/>
    </row>
    <row r="954" spans="7:9" s="19" customFormat="1" x14ac:dyDescent="0.25">
      <c r="G954" s="20"/>
      <c r="H954" s="20"/>
      <c r="I954" s="21"/>
    </row>
    <row r="955" spans="7:9" s="19" customFormat="1" x14ac:dyDescent="0.25">
      <c r="G955" s="20"/>
      <c r="H955" s="20"/>
      <c r="I955" s="21"/>
    </row>
    <row r="956" spans="7:9" s="19" customFormat="1" x14ac:dyDescent="0.25">
      <c r="G956" s="20"/>
      <c r="H956" s="20"/>
      <c r="I956" s="21"/>
    </row>
    <row r="957" spans="7:9" s="19" customFormat="1" x14ac:dyDescent="0.25">
      <c r="G957" s="20"/>
      <c r="H957" s="20"/>
      <c r="I957" s="21"/>
    </row>
    <row r="958" spans="7:9" s="19" customFormat="1" x14ac:dyDescent="0.25">
      <c r="G958" s="20"/>
      <c r="H958" s="20"/>
      <c r="I958" s="21"/>
    </row>
    <row r="959" spans="7:9" s="19" customFormat="1" x14ac:dyDescent="0.25">
      <c r="G959" s="20"/>
      <c r="H959" s="20"/>
      <c r="I959" s="21"/>
    </row>
    <row r="960" spans="7:9" s="19" customFormat="1" x14ac:dyDescent="0.25">
      <c r="G960" s="20"/>
      <c r="H960" s="20"/>
      <c r="I960" s="21"/>
    </row>
    <row r="961" spans="7:9" s="19" customFormat="1" x14ac:dyDescent="0.25">
      <c r="G961" s="20"/>
      <c r="H961" s="20"/>
      <c r="I961" s="21"/>
    </row>
    <row r="962" spans="7:9" s="19" customFormat="1" x14ac:dyDescent="0.25">
      <c r="G962" s="20"/>
      <c r="H962" s="20"/>
      <c r="I962" s="21"/>
    </row>
    <row r="963" spans="7:9" s="19" customFormat="1" x14ac:dyDescent="0.25">
      <c r="G963" s="20"/>
      <c r="H963" s="20"/>
      <c r="I963" s="21"/>
    </row>
    <row r="964" spans="7:9" s="19" customFormat="1" x14ac:dyDescent="0.25">
      <c r="G964" s="20"/>
      <c r="H964" s="20"/>
      <c r="I964" s="21"/>
    </row>
    <row r="965" spans="7:9" s="19" customFormat="1" x14ac:dyDescent="0.25">
      <c r="G965" s="20"/>
      <c r="H965" s="20"/>
      <c r="I965" s="21"/>
    </row>
    <row r="966" spans="7:9" s="19" customFormat="1" x14ac:dyDescent="0.25">
      <c r="G966" s="20"/>
      <c r="H966" s="20"/>
      <c r="I966" s="21"/>
    </row>
    <row r="967" spans="7:9" s="19" customFormat="1" x14ac:dyDescent="0.25">
      <c r="G967" s="20"/>
      <c r="H967" s="20"/>
      <c r="I967" s="21"/>
    </row>
    <row r="968" spans="7:9" s="19" customFormat="1" x14ac:dyDescent="0.25">
      <c r="G968" s="20"/>
      <c r="H968" s="20"/>
      <c r="I968" s="21"/>
    </row>
    <row r="969" spans="7:9" s="19" customFormat="1" x14ac:dyDescent="0.25">
      <c r="G969" s="20"/>
      <c r="H969" s="20"/>
      <c r="I969" s="21"/>
    </row>
    <row r="972" spans="7:9" s="19" customFormat="1" x14ac:dyDescent="0.25">
      <c r="G972" s="20"/>
      <c r="H972" s="20"/>
      <c r="I972" s="21"/>
    </row>
    <row r="973" spans="7:9" s="19" customFormat="1" x14ac:dyDescent="0.25">
      <c r="G973" s="20"/>
      <c r="H973" s="20"/>
      <c r="I973" s="21"/>
    </row>
    <row r="974" spans="7:9" s="19" customFormat="1" x14ac:dyDescent="0.25">
      <c r="G974" s="20"/>
      <c r="H974" s="20"/>
    </row>
    <row r="975" spans="7:9" s="19" customFormat="1" x14ac:dyDescent="0.25">
      <c r="G975" s="20"/>
      <c r="H975" s="20"/>
    </row>
    <row r="976" spans="7:9" s="19" customFormat="1" x14ac:dyDescent="0.25">
      <c r="G976" s="20"/>
      <c r="H976" s="20"/>
    </row>
    <row r="977" spans="7:8" s="19" customFormat="1" x14ac:dyDescent="0.25">
      <c r="G977" s="20"/>
      <c r="H977" s="20"/>
    </row>
    <row r="978" spans="7:8" s="19" customFormat="1" x14ac:dyDescent="0.25">
      <c r="G978" s="20"/>
      <c r="H978" s="20"/>
    </row>
    <row r="979" spans="7:8" s="19" customFormat="1" x14ac:dyDescent="0.25">
      <c r="G979" s="20"/>
      <c r="H979" s="20"/>
    </row>
    <row r="980" spans="7:8" s="19" customFormat="1" x14ac:dyDescent="0.25">
      <c r="G980" s="20"/>
      <c r="H980" s="20"/>
    </row>
    <row r="981" spans="7:8" s="19" customFormat="1" x14ac:dyDescent="0.25">
      <c r="G981" s="20"/>
      <c r="H981" s="20"/>
    </row>
    <row r="982" spans="7:8" s="19" customFormat="1" x14ac:dyDescent="0.25">
      <c r="G982" s="20"/>
      <c r="H982" s="20"/>
    </row>
    <row r="983" spans="7:8" s="19" customFormat="1" x14ac:dyDescent="0.25">
      <c r="G983" s="20"/>
      <c r="H983" s="20"/>
    </row>
    <row r="984" spans="7:8" s="19" customFormat="1" x14ac:dyDescent="0.25">
      <c r="G984" s="20"/>
      <c r="H984" s="20"/>
    </row>
    <row r="985" spans="7:8" s="19" customFormat="1" x14ac:dyDescent="0.25">
      <c r="G985" s="20"/>
      <c r="H985" s="20"/>
    </row>
    <row r="986" spans="7:8" s="19" customFormat="1" x14ac:dyDescent="0.25">
      <c r="G986" s="20"/>
      <c r="H986" s="20"/>
    </row>
    <row r="987" spans="7:8" s="19" customFormat="1" x14ac:dyDescent="0.25">
      <c r="G987" s="20"/>
      <c r="H987" s="20"/>
    </row>
    <row r="988" spans="7:8" s="19" customFormat="1" x14ac:dyDescent="0.25">
      <c r="G988" s="20"/>
      <c r="H988" s="20"/>
    </row>
    <row r="989" spans="7:8" s="19" customFormat="1" x14ac:dyDescent="0.25">
      <c r="G989" s="20"/>
      <c r="H989" s="20"/>
    </row>
    <row r="990" spans="7:8" s="19" customFormat="1" x14ac:dyDescent="0.25">
      <c r="G990" s="20"/>
      <c r="H990" s="20"/>
    </row>
    <row r="991" spans="7:8" s="19" customFormat="1" x14ac:dyDescent="0.25">
      <c r="G991" s="20"/>
      <c r="H991" s="20"/>
    </row>
    <row r="992" spans="7:8" s="19" customFormat="1" x14ac:dyDescent="0.25">
      <c r="G992" s="20"/>
      <c r="H992" s="20"/>
    </row>
    <row r="993" spans="7:9" s="19" customFormat="1" x14ac:dyDescent="0.25">
      <c r="G993" s="20"/>
      <c r="H993" s="20"/>
    </row>
    <row r="994" spans="7:9" s="19" customFormat="1" x14ac:dyDescent="0.25">
      <c r="G994" s="20"/>
      <c r="H994" s="20"/>
    </row>
    <row r="995" spans="7:9" s="19" customFormat="1" x14ac:dyDescent="0.25">
      <c r="G995" s="20"/>
      <c r="H995" s="20"/>
    </row>
    <row r="996" spans="7:9" s="19" customFormat="1" x14ac:dyDescent="0.25">
      <c r="G996" s="20"/>
      <c r="H996" s="20"/>
      <c r="I996" s="21"/>
    </row>
    <row r="997" spans="7:9" s="19" customFormat="1" x14ac:dyDescent="0.25">
      <c r="G997" s="20"/>
      <c r="H997" s="20"/>
      <c r="I997" s="21"/>
    </row>
    <row r="998" spans="7:9" s="19" customFormat="1" x14ac:dyDescent="0.25">
      <c r="G998" s="20"/>
      <c r="H998" s="20"/>
      <c r="I998" s="21"/>
    </row>
    <row r="999" spans="7:9" s="19" customFormat="1" x14ac:dyDescent="0.25">
      <c r="G999" s="20"/>
      <c r="H999" s="20"/>
      <c r="I999" s="21"/>
    </row>
    <row r="1000" spans="7:9" s="19" customFormat="1" x14ac:dyDescent="0.25">
      <c r="G1000" s="20"/>
      <c r="H1000" s="20"/>
      <c r="I1000" s="21"/>
    </row>
    <row r="1001" spans="7:9" s="19" customFormat="1" x14ac:dyDescent="0.25">
      <c r="G1001" s="20"/>
      <c r="H1001" s="20"/>
      <c r="I1001" s="21"/>
    </row>
    <row r="1002" spans="7:9" s="19" customFormat="1" x14ac:dyDescent="0.25">
      <c r="G1002" s="20"/>
      <c r="H1002" s="20"/>
      <c r="I1002" s="21"/>
    </row>
    <row r="1003" spans="7:9" s="19" customFormat="1" x14ac:dyDescent="0.25">
      <c r="G1003" s="20"/>
      <c r="H1003" s="20"/>
      <c r="I1003" s="21"/>
    </row>
    <row r="1004" spans="7:9" s="19" customFormat="1" x14ac:dyDescent="0.25">
      <c r="G1004" s="20"/>
      <c r="H1004" s="20"/>
      <c r="I1004" s="21"/>
    </row>
    <row r="1005" spans="7:9" s="19" customFormat="1" x14ac:dyDescent="0.25">
      <c r="G1005" s="20"/>
      <c r="H1005" s="20"/>
      <c r="I1005" s="21"/>
    </row>
    <row r="1006" spans="7:9" s="19" customFormat="1" x14ac:dyDescent="0.25">
      <c r="G1006" s="20"/>
      <c r="H1006" s="20"/>
      <c r="I1006" s="21"/>
    </row>
    <row r="1007" spans="7:9" s="19" customFormat="1" x14ac:dyDescent="0.25">
      <c r="G1007" s="20"/>
      <c r="H1007" s="20"/>
      <c r="I1007" s="21"/>
    </row>
    <row r="1008" spans="7:9" s="19" customFormat="1" x14ac:dyDescent="0.25">
      <c r="G1008" s="20"/>
      <c r="H1008" s="20"/>
      <c r="I1008" s="21"/>
    </row>
    <row r="1009" spans="7:9" s="19" customFormat="1" x14ac:dyDescent="0.25">
      <c r="G1009" s="20"/>
      <c r="H1009" s="20"/>
      <c r="I1009" s="21"/>
    </row>
    <row r="1010" spans="7:9" s="19" customFormat="1" x14ac:dyDescent="0.25">
      <c r="G1010" s="20"/>
      <c r="H1010" s="20"/>
      <c r="I1010" s="21"/>
    </row>
    <row r="1011" spans="7:9" s="19" customFormat="1" x14ac:dyDescent="0.25">
      <c r="G1011" s="20"/>
      <c r="H1011" s="20"/>
      <c r="I1011" s="21"/>
    </row>
    <row r="1012" spans="7:9" s="19" customFormat="1" x14ac:dyDescent="0.25">
      <c r="G1012" s="20"/>
      <c r="H1012" s="20"/>
      <c r="I1012" s="21"/>
    </row>
    <row r="1013" spans="7:9" s="19" customFormat="1" x14ac:dyDescent="0.25">
      <c r="G1013" s="20"/>
      <c r="H1013" s="20"/>
      <c r="I1013" s="21"/>
    </row>
    <row r="1014" spans="7:9" s="19" customFormat="1" x14ac:dyDescent="0.25">
      <c r="G1014" s="20"/>
      <c r="H1014" s="20"/>
      <c r="I1014" s="21"/>
    </row>
    <row r="1015" spans="7:9" s="19" customFormat="1" x14ac:dyDescent="0.25">
      <c r="G1015" s="20"/>
      <c r="H1015" s="20"/>
      <c r="I1015" s="21"/>
    </row>
    <row r="1016" spans="7:9" s="19" customFormat="1" x14ac:dyDescent="0.25">
      <c r="G1016" s="20"/>
      <c r="H1016" s="20"/>
      <c r="I1016" s="21"/>
    </row>
    <row r="1017" spans="7:9" s="19" customFormat="1" x14ac:dyDescent="0.25">
      <c r="G1017" s="20"/>
      <c r="H1017" s="20"/>
      <c r="I1017" s="21"/>
    </row>
    <row r="1018" spans="7:9" s="19" customFormat="1" x14ac:dyDescent="0.25">
      <c r="G1018" s="20"/>
      <c r="H1018" s="20"/>
      <c r="I1018" s="21"/>
    </row>
    <row r="1019" spans="7:9" s="19" customFormat="1" x14ac:dyDescent="0.25">
      <c r="G1019" s="20"/>
      <c r="H1019" s="20"/>
      <c r="I1019" s="21"/>
    </row>
    <row r="1020" spans="7:9" s="19" customFormat="1" x14ac:dyDescent="0.25">
      <c r="G1020" s="20"/>
      <c r="H1020" s="20"/>
      <c r="I1020" s="21"/>
    </row>
    <row r="1021" spans="7:9" s="19" customFormat="1" x14ac:dyDescent="0.25">
      <c r="G1021" s="20"/>
      <c r="H1021" s="20"/>
      <c r="I1021" s="21"/>
    </row>
    <row r="1022" spans="7:9" s="19" customFormat="1" x14ac:dyDescent="0.25">
      <c r="G1022" s="20"/>
      <c r="H1022" s="20"/>
      <c r="I1022" s="21"/>
    </row>
    <row r="1023" spans="7:9" s="19" customFormat="1" x14ac:dyDescent="0.25">
      <c r="G1023" s="20"/>
      <c r="H1023" s="20"/>
      <c r="I1023" s="21"/>
    </row>
    <row r="1024" spans="7:9" s="19" customFormat="1" x14ac:dyDescent="0.25">
      <c r="G1024" s="20"/>
      <c r="H1024" s="20"/>
      <c r="I1024" s="21"/>
    </row>
    <row r="1025" spans="7:9" s="19" customFormat="1" x14ac:dyDescent="0.25">
      <c r="G1025" s="20"/>
      <c r="H1025" s="20"/>
      <c r="I1025" s="21"/>
    </row>
    <row r="1026" spans="7:9" s="19" customFormat="1" x14ac:dyDescent="0.25">
      <c r="G1026" s="20"/>
      <c r="H1026" s="20"/>
      <c r="I1026" s="21"/>
    </row>
    <row r="1027" spans="7:9" s="19" customFormat="1" x14ac:dyDescent="0.25">
      <c r="G1027" s="20"/>
      <c r="H1027" s="20"/>
      <c r="I1027" s="21"/>
    </row>
    <row r="1028" spans="7:9" s="19" customFormat="1" x14ac:dyDescent="0.25">
      <c r="G1028" s="20"/>
      <c r="H1028" s="20"/>
      <c r="I1028" s="21"/>
    </row>
    <row r="1029" spans="7:9" s="19" customFormat="1" x14ac:dyDescent="0.25">
      <c r="G1029" s="20"/>
      <c r="H1029" s="20"/>
    </row>
    <row r="1030" spans="7:9" s="19" customFormat="1" x14ac:dyDescent="0.25">
      <c r="G1030" s="20"/>
      <c r="H1030" s="20"/>
    </row>
    <row r="1031" spans="7:9" s="19" customFormat="1" x14ac:dyDescent="0.25">
      <c r="G1031" s="20"/>
      <c r="H1031" s="20"/>
    </row>
    <row r="1032" spans="7:9" s="19" customFormat="1" x14ac:dyDescent="0.25">
      <c r="G1032" s="20"/>
      <c r="H1032" s="20"/>
    </row>
    <row r="1033" spans="7:9" s="19" customFormat="1" x14ac:dyDescent="0.25">
      <c r="G1033" s="20"/>
      <c r="H1033" s="20"/>
    </row>
    <row r="1034" spans="7:9" s="19" customFormat="1" x14ac:dyDescent="0.25">
      <c r="G1034" s="20"/>
      <c r="H1034" s="20"/>
    </row>
    <row r="1035" spans="7:9" s="19" customFormat="1" x14ac:dyDescent="0.25">
      <c r="G1035" s="20"/>
      <c r="H1035" s="20"/>
    </row>
    <row r="1036" spans="7:9" s="19" customFormat="1" x14ac:dyDescent="0.25">
      <c r="G1036" s="20"/>
      <c r="H1036" s="20"/>
    </row>
    <row r="1037" spans="7:9" s="19" customFormat="1" x14ac:dyDescent="0.25">
      <c r="G1037" s="20"/>
      <c r="H1037" s="20"/>
    </row>
    <row r="1038" spans="7:9" s="19" customFormat="1" x14ac:dyDescent="0.25">
      <c r="G1038" s="20"/>
      <c r="H1038" s="20"/>
    </row>
    <row r="1039" spans="7:9" s="19" customFormat="1" x14ac:dyDescent="0.25">
      <c r="G1039" s="20"/>
      <c r="H1039" s="20"/>
    </row>
    <row r="1040" spans="7:9" s="19" customFormat="1" x14ac:dyDescent="0.25">
      <c r="G1040" s="20"/>
      <c r="H1040" s="20"/>
    </row>
    <row r="1041" spans="7:10" s="19" customFormat="1" x14ac:dyDescent="0.25">
      <c r="G1041" s="20"/>
      <c r="H1041" s="20"/>
    </row>
    <row r="1042" spans="7:10" s="19" customFormat="1" x14ac:dyDescent="0.25">
      <c r="G1042" s="20"/>
      <c r="H1042" s="20"/>
    </row>
    <row r="1043" spans="7:10" s="19" customFormat="1" x14ac:dyDescent="0.25">
      <c r="G1043" s="20"/>
      <c r="H1043" s="20"/>
    </row>
    <row r="1044" spans="7:10" s="19" customFormat="1" x14ac:dyDescent="0.25">
      <c r="G1044" s="20"/>
      <c r="H1044" s="20"/>
      <c r="I1044" s="26"/>
      <c r="J1044" s="31"/>
    </row>
    <row r="1045" spans="7:10" s="19" customFormat="1" x14ac:dyDescent="0.25">
      <c r="G1045" s="20"/>
      <c r="H1045" s="20"/>
      <c r="I1045" s="26"/>
      <c r="J1045" s="31"/>
    </row>
    <row r="1046" spans="7:10" s="19" customFormat="1" x14ac:dyDescent="0.25">
      <c r="G1046" s="20"/>
      <c r="H1046" s="20"/>
      <c r="I1046" s="26"/>
      <c r="J1046" s="31"/>
    </row>
    <row r="1047" spans="7:10" s="19" customFormat="1" x14ac:dyDescent="0.25">
      <c r="G1047" s="20"/>
      <c r="H1047" s="20"/>
      <c r="I1047" s="26"/>
      <c r="J1047" s="31"/>
    </row>
    <row r="1048" spans="7:10" s="19" customFormat="1" x14ac:dyDescent="0.25">
      <c r="G1048" s="20"/>
      <c r="H1048" s="20"/>
      <c r="I1048" s="26"/>
      <c r="J1048" s="31"/>
    </row>
    <row r="1049" spans="7:10" s="19" customFormat="1" x14ac:dyDescent="0.25">
      <c r="G1049" s="20"/>
      <c r="H1049" s="20"/>
      <c r="I1049" s="26"/>
      <c r="J1049" s="31"/>
    </row>
    <row r="1050" spans="7:10" s="19" customFormat="1" x14ac:dyDescent="0.25">
      <c r="G1050" s="20"/>
      <c r="H1050" s="20"/>
      <c r="I1050" s="26"/>
      <c r="J1050" s="31"/>
    </row>
    <row r="1051" spans="7:10" s="19" customFormat="1" x14ac:dyDescent="0.25">
      <c r="G1051" s="20"/>
      <c r="H1051" s="20"/>
      <c r="I1051" s="26"/>
      <c r="J1051" s="31"/>
    </row>
    <row r="1052" spans="7:10" s="19" customFormat="1" x14ac:dyDescent="0.25">
      <c r="G1052" s="20"/>
      <c r="H1052" s="20"/>
      <c r="I1052" s="26"/>
      <c r="J1052" s="31"/>
    </row>
    <row r="1053" spans="7:10" s="19" customFormat="1" x14ac:dyDescent="0.25">
      <c r="G1053" s="20"/>
      <c r="H1053" s="20"/>
      <c r="I1053" s="26"/>
      <c r="J1053" s="31"/>
    </row>
    <row r="1054" spans="7:10" s="19" customFormat="1" x14ac:dyDescent="0.25">
      <c r="G1054" s="20"/>
      <c r="H1054" s="20"/>
      <c r="I1054" s="26"/>
      <c r="J1054" s="31"/>
    </row>
    <row r="1055" spans="7:10" s="19" customFormat="1" x14ac:dyDescent="0.25">
      <c r="G1055" s="20"/>
      <c r="H1055" s="20"/>
      <c r="I1055" s="26"/>
      <c r="J1055" s="31"/>
    </row>
    <row r="1056" spans="7:10" s="19" customFormat="1" x14ac:dyDescent="0.25">
      <c r="G1056" s="20"/>
      <c r="H1056" s="20"/>
      <c r="I1056" s="26"/>
      <c r="J1056" s="31"/>
    </row>
    <row r="1057" spans="1:10" s="19" customFormat="1" x14ac:dyDescent="0.25">
      <c r="G1057" s="20"/>
      <c r="H1057" s="20"/>
      <c r="I1057" s="26"/>
      <c r="J1057" s="26"/>
    </row>
    <row r="1058" spans="1:10" s="19" customFormat="1" x14ac:dyDescent="0.25">
      <c r="G1058" s="20"/>
      <c r="H1058" s="20"/>
    </row>
    <row r="1059" spans="1:10" s="19" customFormat="1" x14ac:dyDescent="0.25">
      <c r="G1059" s="20"/>
      <c r="H1059" s="20"/>
    </row>
    <row r="1060" spans="1:10" s="19" customFormat="1" x14ac:dyDescent="0.25">
      <c r="G1060" s="20"/>
      <c r="H1060" s="20"/>
    </row>
    <row r="1061" spans="1:10" s="19" customFormat="1" x14ac:dyDescent="0.25">
      <c r="G1061" s="20"/>
      <c r="H1061" s="20"/>
    </row>
    <row r="1062" spans="1:10" s="19" customFormat="1" x14ac:dyDescent="0.25">
      <c r="G1062" s="20"/>
      <c r="H1062" s="20"/>
    </row>
    <row r="1063" spans="1:10" s="19" customFormat="1" x14ac:dyDescent="0.25">
      <c r="G1063" s="20"/>
      <c r="H1063" s="20"/>
    </row>
    <row r="1064" spans="1:10" s="19" customFormat="1" x14ac:dyDescent="0.25">
      <c r="G1064" s="20"/>
      <c r="H1064" s="20"/>
    </row>
    <row r="1067" spans="1:10" x14ac:dyDescent="0.25">
      <c r="A1067"/>
      <c r="B1067"/>
      <c r="C1067"/>
      <c r="G1067"/>
      <c r="H1067"/>
      <c r="I1067"/>
    </row>
    <row r="1068" spans="1:10" x14ac:dyDescent="0.25">
      <c r="A1068"/>
      <c r="B1068"/>
      <c r="C1068"/>
      <c r="G1068"/>
      <c r="H1068"/>
      <c r="I1068"/>
    </row>
    <row r="1069" spans="1:10" x14ac:dyDescent="0.25">
      <c r="A1069"/>
      <c r="B1069"/>
      <c r="C1069"/>
      <c r="G1069"/>
      <c r="H1069"/>
      <c r="I1069"/>
    </row>
    <row r="1070" spans="1:10" x14ac:dyDescent="0.25">
      <c r="A1070"/>
      <c r="B1070"/>
      <c r="C1070"/>
      <c r="G1070"/>
      <c r="H1070"/>
      <c r="I1070"/>
    </row>
    <row r="1071" spans="1:10" x14ac:dyDescent="0.25">
      <c r="A1071"/>
      <c r="B1071"/>
      <c r="C1071"/>
      <c r="G1071"/>
      <c r="H1071"/>
      <c r="I1071"/>
    </row>
    <row r="1072" spans="1:10" x14ac:dyDescent="0.25">
      <c r="A1072"/>
      <c r="B1072"/>
      <c r="C1072"/>
      <c r="G1072"/>
      <c r="H1072"/>
      <c r="I1072"/>
    </row>
    <row r="1073" spans="1:9" x14ac:dyDescent="0.25">
      <c r="A1073"/>
      <c r="B1073"/>
      <c r="C1073"/>
      <c r="G1073"/>
      <c r="H1073"/>
      <c r="I1073"/>
    </row>
    <row r="1074" spans="1:9" x14ac:dyDescent="0.25">
      <c r="A1074"/>
      <c r="B1074"/>
      <c r="C1074"/>
      <c r="G1074"/>
      <c r="H1074"/>
      <c r="I1074"/>
    </row>
    <row r="1075" spans="1:9" x14ac:dyDescent="0.25">
      <c r="A1075"/>
      <c r="B1075"/>
      <c r="C1075"/>
      <c r="G1075"/>
      <c r="H1075"/>
      <c r="I1075"/>
    </row>
    <row r="1076" spans="1:9" x14ac:dyDescent="0.25">
      <c r="A1076"/>
      <c r="B1076"/>
      <c r="C1076"/>
      <c r="G1076"/>
      <c r="H1076"/>
      <c r="I1076"/>
    </row>
    <row r="1077" spans="1:9" x14ac:dyDescent="0.25">
      <c r="A1077"/>
      <c r="B1077"/>
      <c r="C1077"/>
      <c r="G1077"/>
      <c r="H1077"/>
      <c r="I1077"/>
    </row>
    <row r="1078" spans="1:9" x14ac:dyDescent="0.25">
      <c r="A1078"/>
      <c r="B1078"/>
      <c r="C1078"/>
      <c r="G1078"/>
      <c r="H1078"/>
      <c r="I1078"/>
    </row>
    <row r="1079" spans="1:9" x14ac:dyDescent="0.25">
      <c r="A1079"/>
      <c r="B1079"/>
      <c r="C1079"/>
      <c r="G1079"/>
      <c r="H1079"/>
      <c r="I1079"/>
    </row>
    <row r="1080" spans="1:9" x14ac:dyDescent="0.25">
      <c r="A1080"/>
      <c r="B1080"/>
      <c r="C1080"/>
      <c r="G1080"/>
      <c r="H1080"/>
      <c r="I1080"/>
    </row>
    <row r="1081" spans="1:9" x14ac:dyDescent="0.25">
      <c r="A1081"/>
      <c r="B1081"/>
      <c r="C1081"/>
      <c r="G1081"/>
      <c r="H1081"/>
      <c r="I1081"/>
    </row>
    <row r="1082" spans="1:9" x14ac:dyDescent="0.25">
      <c r="A1082"/>
      <c r="B1082"/>
      <c r="C1082"/>
      <c r="G1082"/>
      <c r="H1082"/>
      <c r="I1082"/>
    </row>
    <row r="1083" spans="1:9" x14ac:dyDescent="0.25">
      <c r="A1083"/>
      <c r="B1083"/>
      <c r="C1083"/>
      <c r="G1083"/>
      <c r="H1083"/>
      <c r="I1083"/>
    </row>
    <row r="1084" spans="1:9" x14ac:dyDescent="0.25">
      <c r="A1084"/>
      <c r="B1084"/>
      <c r="C1084"/>
      <c r="G1084"/>
      <c r="H1084"/>
      <c r="I1084"/>
    </row>
    <row r="1085" spans="1:9" x14ac:dyDescent="0.25">
      <c r="A1085"/>
      <c r="B1085"/>
      <c r="C1085"/>
      <c r="G1085"/>
      <c r="H1085"/>
      <c r="I1085"/>
    </row>
    <row r="1086" spans="1:9" x14ac:dyDescent="0.25">
      <c r="A1086"/>
      <c r="B1086"/>
      <c r="C1086"/>
      <c r="G1086"/>
      <c r="H1086"/>
      <c r="I1086"/>
    </row>
    <row r="1087" spans="1:9" x14ac:dyDescent="0.25">
      <c r="A1087"/>
      <c r="B1087"/>
      <c r="C1087"/>
      <c r="G1087"/>
      <c r="H1087"/>
      <c r="I1087"/>
    </row>
    <row r="1088" spans="1:9" x14ac:dyDescent="0.25">
      <c r="A1088"/>
      <c r="B1088"/>
      <c r="C1088"/>
      <c r="G1088"/>
      <c r="H1088"/>
      <c r="I1088"/>
    </row>
    <row r="1089" spans="1:9" x14ac:dyDescent="0.25">
      <c r="A1089"/>
      <c r="B1089"/>
      <c r="C1089"/>
      <c r="G1089"/>
      <c r="H1089"/>
      <c r="I1089"/>
    </row>
    <row r="1090" spans="1:9" x14ac:dyDescent="0.25">
      <c r="A1090"/>
      <c r="B1090"/>
      <c r="C1090"/>
      <c r="G1090"/>
      <c r="H1090"/>
      <c r="I1090"/>
    </row>
    <row r="1091" spans="1:9" x14ac:dyDescent="0.25">
      <c r="A1091"/>
      <c r="B1091"/>
      <c r="C1091"/>
      <c r="G1091"/>
      <c r="H1091"/>
      <c r="I1091"/>
    </row>
    <row r="1092" spans="1:9" x14ac:dyDescent="0.25">
      <c r="A1092"/>
      <c r="B1092"/>
      <c r="C1092"/>
      <c r="G1092"/>
      <c r="H1092"/>
      <c r="I1092"/>
    </row>
    <row r="1093" spans="1:9" x14ac:dyDescent="0.25">
      <c r="A1093"/>
      <c r="B1093"/>
      <c r="C1093"/>
      <c r="G1093"/>
      <c r="H1093"/>
      <c r="I1093"/>
    </row>
    <row r="1094" spans="1:9" x14ac:dyDescent="0.25">
      <c r="A1094"/>
      <c r="B1094"/>
      <c r="C1094"/>
      <c r="G1094"/>
      <c r="H1094"/>
      <c r="I1094"/>
    </row>
    <row r="1095" spans="1:9" x14ac:dyDescent="0.25">
      <c r="A1095"/>
      <c r="B1095"/>
      <c r="C1095"/>
      <c r="G1095"/>
      <c r="H1095"/>
    </row>
    <row r="1096" spans="1:9" x14ac:dyDescent="0.25">
      <c r="A1096"/>
      <c r="B1096"/>
      <c r="C1096"/>
      <c r="G1096"/>
      <c r="H1096"/>
    </row>
    <row r="1097" spans="1:9" x14ac:dyDescent="0.25">
      <c r="A1097"/>
      <c r="B1097"/>
      <c r="C1097"/>
      <c r="G1097"/>
      <c r="H1097"/>
    </row>
    <row r="1098" spans="1:9" x14ac:dyDescent="0.25">
      <c r="A1098"/>
      <c r="B1098"/>
      <c r="C1098"/>
      <c r="G1098"/>
      <c r="H1098"/>
    </row>
    <row r="1099" spans="1:9" x14ac:dyDescent="0.25">
      <c r="A1099"/>
      <c r="B1099"/>
      <c r="C1099"/>
      <c r="G1099"/>
      <c r="H1099"/>
    </row>
    <row r="1100" spans="1:9" x14ac:dyDescent="0.25">
      <c r="A1100"/>
      <c r="B1100"/>
      <c r="C1100"/>
      <c r="G1100"/>
      <c r="H1100"/>
    </row>
    <row r="1101" spans="1:9" x14ac:dyDescent="0.25">
      <c r="A1101"/>
      <c r="B1101"/>
      <c r="C1101"/>
      <c r="G1101"/>
      <c r="H1101"/>
    </row>
    <row r="1102" spans="1:9" x14ac:dyDescent="0.25">
      <c r="A1102"/>
      <c r="B1102"/>
      <c r="C1102"/>
      <c r="G1102"/>
      <c r="H1102"/>
    </row>
    <row r="1103" spans="1:9" x14ac:dyDescent="0.25">
      <c r="A1103"/>
      <c r="B1103"/>
      <c r="C1103"/>
      <c r="G1103"/>
      <c r="H1103"/>
    </row>
    <row r="1104" spans="1:9" s="19" customFormat="1" x14ac:dyDescent="0.25">
      <c r="G1104" s="20"/>
      <c r="H1104" s="20"/>
      <c r="I1104" s="21"/>
    </row>
    <row r="1106" spans="1:9" x14ac:dyDescent="0.25">
      <c r="A1106"/>
      <c r="B1106"/>
      <c r="C1106"/>
      <c r="G1106"/>
      <c r="H1106"/>
    </row>
    <row r="1107" spans="1:9" x14ac:dyDescent="0.25">
      <c r="A1107"/>
      <c r="B1107"/>
      <c r="C1107"/>
      <c r="G1107"/>
      <c r="H1107"/>
    </row>
    <row r="1108" spans="1:9" x14ac:dyDescent="0.25">
      <c r="A1108"/>
      <c r="B1108"/>
      <c r="C1108"/>
      <c r="G1108"/>
      <c r="H1108"/>
    </row>
    <row r="1109" spans="1:9" x14ac:dyDescent="0.25">
      <c r="A1109"/>
      <c r="B1109"/>
      <c r="C1109"/>
      <c r="G1109"/>
      <c r="H1109"/>
    </row>
    <row r="1110" spans="1:9" x14ac:dyDescent="0.25">
      <c r="A1110"/>
      <c r="B1110"/>
      <c r="C1110"/>
      <c r="G1110"/>
      <c r="H1110"/>
    </row>
    <row r="1111" spans="1:9" x14ac:dyDescent="0.25">
      <c r="A1111"/>
      <c r="B1111"/>
      <c r="C1111"/>
      <c r="G1111"/>
      <c r="H1111"/>
    </row>
    <row r="1114" spans="1:9" s="19" customFormat="1" x14ac:dyDescent="0.25">
      <c r="G1114" s="20"/>
      <c r="H1114" s="20"/>
      <c r="I1114" s="21"/>
    </row>
    <row r="1115" spans="1:9" s="19" customFormat="1" x14ac:dyDescent="0.25">
      <c r="G1115" s="20"/>
      <c r="H1115" s="20"/>
      <c r="I1115" s="21"/>
    </row>
    <row r="1116" spans="1:9" s="19" customFormat="1" x14ac:dyDescent="0.25">
      <c r="G1116" s="20"/>
      <c r="H1116" s="20"/>
      <c r="I1116" s="21"/>
    </row>
    <row r="1117" spans="1:9" s="19" customFormat="1" x14ac:dyDescent="0.25">
      <c r="G1117" s="20"/>
      <c r="H1117" s="20"/>
      <c r="I1117" s="21"/>
    </row>
    <row r="1118" spans="1:9" s="19" customFormat="1" x14ac:dyDescent="0.25">
      <c r="G1118" s="20"/>
      <c r="H1118" s="20"/>
      <c r="I1118" s="21"/>
    </row>
    <row r="1119" spans="1:9" s="19" customFormat="1" x14ac:dyDescent="0.25">
      <c r="G1119" s="20"/>
      <c r="H1119" s="20"/>
      <c r="I1119" s="21"/>
    </row>
    <row r="1120" spans="1:9" s="19" customFormat="1" x14ac:dyDescent="0.25">
      <c r="G1120" s="20"/>
      <c r="H1120" s="20"/>
      <c r="I1120" s="21"/>
    </row>
    <row r="1121" spans="7:9" s="19" customFormat="1" x14ac:dyDescent="0.25">
      <c r="G1121" s="20"/>
      <c r="H1121" s="20"/>
      <c r="I1121" s="21"/>
    </row>
    <row r="1122" spans="7:9" s="19" customFormat="1" x14ac:dyDescent="0.25">
      <c r="G1122" s="20"/>
      <c r="H1122" s="20"/>
      <c r="I1122" s="21"/>
    </row>
    <row r="1123" spans="7:9" s="19" customFormat="1" x14ac:dyDescent="0.25">
      <c r="G1123" s="20"/>
      <c r="H1123" s="20"/>
      <c r="I1123" s="21"/>
    </row>
    <row r="1124" spans="7:9" s="19" customFormat="1" x14ac:dyDescent="0.25">
      <c r="G1124" s="20"/>
      <c r="H1124" s="20"/>
      <c r="I1124" s="21"/>
    </row>
    <row r="1125" spans="7:9" s="19" customFormat="1" x14ac:dyDescent="0.25">
      <c r="G1125" s="20"/>
      <c r="H1125" s="20"/>
      <c r="I1125" s="21"/>
    </row>
    <row r="1126" spans="7:9" s="19" customFormat="1" x14ac:dyDescent="0.25">
      <c r="G1126" s="20"/>
      <c r="H1126" s="20"/>
      <c r="I1126" s="21"/>
    </row>
    <row r="1127" spans="7:9" s="19" customFormat="1" x14ac:dyDescent="0.25">
      <c r="G1127" s="20"/>
      <c r="H1127" s="20"/>
      <c r="I1127" s="21"/>
    </row>
    <row r="1128" spans="7:9" s="19" customFormat="1" x14ac:dyDescent="0.25">
      <c r="G1128" s="20"/>
      <c r="H1128" s="20"/>
      <c r="I1128" s="21"/>
    </row>
    <row r="1129" spans="7:9" s="19" customFormat="1" x14ac:dyDescent="0.25">
      <c r="G1129" s="20"/>
      <c r="H1129" s="20"/>
      <c r="I1129" s="21"/>
    </row>
    <row r="1130" spans="7:9" s="19" customFormat="1" x14ac:dyDescent="0.25">
      <c r="G1130" s="20"/>
      <c r="H1130" s="20"/>
      <c r="I1130" s="21"/>
    </row>
    <row r="1131" spans="7:9" s="19" customFormat="1" x14ac:dyDescent="0.25">
      <c r="G1131" s="20"/>
      <c r="H1131" s="20"/>
      <c r="I1131" s="21"/>
    </row>
    <row r="1132" spans="7:9" s="19" customFormat="1" x14ac:dyDescent="0.25">
      <c r="G1132" s="20"/>
      <c r="H1132" s="20"/>
      <c r="I1132" s="21"/>
    </row>
    <row r="1133" spans="7:9" s="19" customFormat="1" x14ac:dyDescent="0.25">
      <c r="G1133" s="20"/>
      <c r="H1133" s="20"/>
      <c r="I1133" s="21"/>
    </row>
    <row r="1134" spans="7:9" s="19" customFormat="1" x14ac:dyDescent="0.25">
      <c r="G1134" s="20"/>
      <c r="H1134" s="20"/>
      <c r="I1134" s="21"/>
    </row>
    <row r="1135" spans="7:9" s="19" customFormat="1" x14ac:dyDescent="0.25">
      <c r="G1135" s="20"/>
      <c r="H1135" s="20"/>
      <c r="I1135" s="21"/>
    </row>
    <row r="1136" spans="7:9" s="19" customFormat="1" x14ac:dyDescent="0.25">
      <c r="G1136" s="20"/>
      <c r="H1136" s="20"/>
      <c r="I1136" s="21"/>
    </row>
    <row r="1137" spans="7:9" s="19" customFormat="1" x14ac:dyDescent="0.25">
      <c r="G1137" s="20"/>
      <c r="H1137" s="20"/>
      <c r="I1137" s="21"/>
    </row>
    <row r="1138" spans="7:9" s="19" customFormat="1" x14ac:dyDescent="0.25">
      <c r="G1138" s="20"/>
      <c r="H1138" s="20"/>
      <c r="I1138" s="21"/>
    </row>
    <row r="1139" spans="7:9" s="19" customFormat="1" x14ac:dyDescent="0.25">
      <c r="G1139" s="20"/>
      <c r="H1139" s="20"/>
      <c r="I1139" s="21"/>
    </row>
    <row r="1140" spans="7:9" s="19" customFormat="1" x14ac:dyDescent="0.25">
      <c r="G1140" s="20"/>
      <c r="H1140" s="20"/>
      <c r="I1140" s="21"/>
    </row>
    <row r="1141" spans="7:9" s="19" customFormat="1" x14ac:dyDescent="0.25">
      <c r="G1141" s="20"/>
      <c r="H1141" s="20"/>
      <c r="I1141" s="21"/>
    </row>
    <row r="1142" spans="7:9" s="19" customFormat="1" x14ac:dyDescent="0.25">
      <c r="G1142" s="20"/>
      <c r="H1142" s="20"/>
      <c r="I1142" s="21"/>
    </row>
    <row r="1143" spans="7:9" s="19" customFormat="1" x14ac:dyDescent="0.25">
      <c r="G1143" s="20"/>
      <c r="H1143" s="20"/>
      <c r="I1143" s="21"/>
    </row>
    <row r="1144" spans="7:9" s="19" customFormat="1" x14ac:dyDescent="0.25">
      <c r="G1144" s="20"/>
      <c r="H1144" s="20"/>
      <c r="I1144" s="21"/>
    </row>
    <row r="1145" spans="7:9" s="19" customFormat="1" x14ac:dyDescent="0.25">
      <c r="G1145" s="20"/>
      <c r="H1145" s="20"/>
      <c r="I1145" s="21"/>
    </row>
    <row r="1146" spans="7:9" s="19" customFormat="1" x14ac:dyDescent="0.25">
      <c r="G1146" s="20"/>
      <c r="H1146" s="20"/>
      <c r="I1146" s="21"/>
    </row>
    <row r="1147" spans="7:9" s="19" customFormat="1" x14ac:dyDescent="0.25">
      <c r="G1147" s="20"/>
      <c r="H1147" s="20"/>
      <c r="I1147" s="21"/>
    </row>
    <row r="1148" spans="7:9" s="19" customFormat="1" x14ac:dyDescent="0.25">
      <c r="G1148" s="20"/>
      <c r="H1148" s="20"/>
      <c r="I1148" s="21"/>
    </row>
    <row r="1149" spans="7:9" s="19" customFormat="1" x14ac:dyDescent="0.25">
      <c r="G1149" s="20"/>
      <c r="H1149" s="20"/>
      <c r="I1149" s="21"/>
    </row>
    <row r="1150" spans="7:9" s="19" customFormat="1" x14ac:dyDescent="0.25">
      <c r="G1150" s="20"/>
      <c r="H1150" s="20"/>
      <c r="I1150" s="21"/>
    </row>
    <row r="1151" spans="7:9" s="19" customFormat="1" x14ac:dyDescent="0.25">
      <c r="G1151" s="20"/>
      <c r="H1151" s="20"/>
      <c r="I1151" s="21"/>
    </row>
    <row r="1152" spans="7:9" s="19" customFormat="1" x14ac:dyDescent="0.25">
      <c r="G1152" s="20"/>
      <c r="H1152" s="20"/>
      <c r="I1152" s="21"/>
    </row>
    <row r="1153" spans="1:9" s="19" customFormat="1" x14ac:dyDescent="0.25">
      <c r="G1153" s="20"/>
      <c r="H1153" s="20"/>
      <c r="I1153" s="21"/>
    </row>
    <row r="1154" spans="1:9" s="19" customFormat="1" x14ac:dyDescent="0.25">
      <c r="G1154" s="20"/>
      <c r="H1154" s="20"/>
      <c r="I1154" s="21"/>
    </row>
    <row r="1155" spans="1:9" s="19" customFormat="1" x14ac:dyDescent="0.25">
      <c r="G1155" s="20"/>
      <c r="H1155" s="20"/>
      <c r="I1155" s="21"/>
    </row>
    <row r="1156" spans="1:9" s="19" customFormat="1" x14ac:dyDescent="0.25">
      <c r="G1156" s="20"/>
      <c r="H1156" s="20"/>
      <c r="I1156" s="21"/>
    </row>
    <row r="1157" spans="1:9" s="19" customFormat="1" x14ac:dyDescent="0.25">
      <c r="G1157" s="20"/>
      <c r="H1157" s="20"/>
      <c r="I1157" s="21"/>
    </row>
    <row r="1158" spans="1:9" s="19" customFormat="1" x14ac:dyDescent="0.25">
      <c r="G1158" s="20"/>
      <c r="H1158" s="20"/>
      <c r="I1158" s="21"/>
    </row>
    <row r="1159" spans="1:9" s="19" customFormat="1" x14ac:dyDescent="0.25">
      <c r="G1159" s="20"/>
      <c r="H1159" s="20"/>
      <c r="I1159" s="21"/>
    </row>
    <row r="1160" spans="1:9" s="19" customFormat="1" x14ac:dyDescent="0.25">
      <c r="G1160" s="20"/>
      <c r="H1160" s="20"/>
      <c r="I1160" s="21"/>
    </row>
    <row r="1161" spans="1:9" s="19" customFormat="1" x14ac:dyDescent="0.25">
      <c r="G1161" s="20"/>
      <c r="H1161" s="20"/>
      <c r="I1161" s="21"/>
    </row>
    <row r="1162" spans="1:9" s="19" customFormat="1" x14ac:dyDescent="0.25">
      <c r="G1162" s="20"/>
      <c r="H1162" s="20"/>
      <c r="I1162" s="21"/>
    </row>
    <row r="1163" spans="1:9" s="19" customFormat="1" x14ac:dyDescent="0.25">
      <c r="G1163" s="20"/>
      <c r="H1163" s="20"/>
      <c r="I1163" s="21"/>
    </row>
    <row r="1167" spans="1:9" x14ac:dyDescent="0.25">
      <c r="A1167"/>
      <c r="B1167"/>
      <c r="C1167"/>
      <c r="G1167"/>
      <c r="H1167"/>
    </row>
    <row r="1168" spans="1:9" x14ac:dyDescent="0.25">
      <c r="A1168"/>
      <c r="B1168"/>
      <c r="C1168"/>
      <c r="G1168"/>
      <c r="H1168"/>
    </row>
    <row r="1169" spans="1:9" s="19" customFormat="1" x14ac:dyDescent="0.25">
      <c r="I1169" s="21"/>
    </row>
    <row r="1170" spans="1:9" s="19" customFormat="1" x14ac:dyDescent="0.25">
      <c r="I1170" s="21"/>
    </row>
    <row r="1171" spans="1:9" s="19" customFormat="1" x14ac:dyDescent="0.25">
      <c r="I1171" s="21"/>
    </row>
    <row r="1172" spans="1:9" x14ac:dyDescent="0.25">
      <c r="A1172"/>
      <c r="B1172"/>
      <c r="C1172"/>
      <c r="G1172"/>
      <c r="H1172"/>
    </row>
    <row r="1173" spans="1:9" x14ac:dyDescent="0.25">
      <c r="A1173"/>
      <c r="B1173"/>
      <c r="C1173"/>
      <c r="G1173"/>
      <c r="H1173"/>
    </row>
    <row r="1174" spans="1:9" x14ac:dyDescent="0.25">
      <c r="A1174"/>
      <c r="B1174"/>
      <c r="C1174"/>
      <c r="G1174"/>
      <c r="H1174"/>
    </row>
    <row r="1175" spans="1:9" s="19" customFormat="1" x14ac:dyDescent="0.25">
      <c r="I1175" s="21"/>
    </row>
    <row r="1176" spans="1:9" s="19" customFormat="1" x14ac:dyDescent="0.25">
      <c r="I1176" s="21"/>
    </row>
    <row r="1177" spans="1:9" s="19" customFormat="1" x14ac:dyDescent="0.25">
      <c r="I1177" s="21"/>
    </row>
    <row r="1178" spans="1:9" s="19" customFormat="1" x14ac:dyDescent="0.25">
      <c r="I1178" s="21"/>
    </row>
    <row r="1179" spans="1:9" s="19" customFormat="1" x14ac:dyDescent="0.25">
      <c r="I1179" s="21"/>
    </row>
    <row r="1180" spans="1:9" s="19" customFormat="1" x14ac:dyDescent="0.25">
      <c r="I1180" s="21"/>
    </row>
    <row r="1181" spans="1:9" s="19" customFormat="1" x14ac:dyDescent="0.25">
      <c r="I1181" s="21"/>
    </row>
    <row r="1182" spans="1:9" s="19" customFormat="1" x14ac:dyDescent="0.25">
      <c r="I1182" s="21"/>
    </row>
    <row r="1183" spans="1:9" s="19" customFormat="1" x14ac:dyDescent="0.25">
      <c r="I1183" s="21"/>
    </row>
    <row r="1184" spans="1:9" s="19" customFormat="1" x14ac:dyDescent="0.25">
      <c r="I1184" s="21"/>
    </row>
    <row r="1185" spans="1:9" s="19" customFormat="1" x14ac:dyDescent="0.25">
      <c r="I1185" s="21"/>
    </row>
    <row r="1186" spans="1:9" s="19" customFormat="1" x14ac:dyDescent="0.25">
      <c r="I1186" s="21"/>
    </row>
    <row r="1187" spans="1:9" s="19" customFormat="1" x14ac:dyDescent="0.25">
      <c r="I1187" s="21"/>
    </row>
    <row r="1188" spans="1:9" s="19" customFormat="1" x14ac:dyDescent="0.25">
      <c r="I1188" s="21"/>
    </row>
    <row r="1189" spans="1:9" s="19" customFormat="1" x14ac:dyDescent="0.25">
      <c r="I1189" s="21"/>
    </row>
    <row r="1190" spans="1:9" x14ac:dyDescent="0.25">
      <c r="A1190"/>
      <c r="B1190"/>
      <c r="C1190"/>
      <c r="G1190"/>
      <c r="H1190"/>
    </row>
    <row r="1191" spans="1:9" x14ac:dyDescent="0.25">
      <c r="A1191"/>
      <c r="B1191"/>
      <c r="C1191"/>
      <c r="G1191"/>
      <c r="H1191"/>
    </row>
    <row r="1192" spans="1:9" s="19" customFormat="1" x14ac:dyDescent="0.25">
      <c r="I1192" s="21"/>
    </row>
    <row r="1193" spans="1:9" s="19" customFormat="1" x14ac:dyDescent="0.25">
      <c r="I1193" s="21"/>
    </row>
    <row r="1194" spans="1:9" s="19" customFormat="1" x14ac:dyDescent="0.25">
      <c r="I1194" s="21"/>
    </row>
    <row r="1195" spans="1:9" s="19" customFormat="1" x14ac:dyDescent="0.25">
      <c r="I1195" s="21"/>
    </row>
    <row r="1196" spans="1:9" x14ac:dyDescent="0.25">
      <c r="A1196"/>
      <c r="B1196"/>
      <c r="C1196"/>
      <c r="G1196"/>
      <c r="H1196"/>
    </row>
    <row r="1197" spans="1:9" s="19" customFormat="1" x14ac:dyDescent="0.25">
      <c r="G1197" s="20"/>
      <c r="H1197" s="20"/>
      <c r="I1197" s="21"/>
    </row>
    <row r="1199" spans="1:9" x14ac:dyDescent="0.25">
      <c r="A1199"/>
      <c r="B1199"/>
      <c r="C1199"/>
      <c r="G1199"/>
      <c r="H1199"/>
    </row>
    <row r="1200" spans="1:9" x14ac:dyDescent="0.25">
      <c r="A1200"/>
      <c r="B1200"/>
      <c r="C1200"/>
      <c r="G1200"/>
      <c r="H1200"/>
    </row>
    <row r="1201" spans="1:9" x14ac:dyDescent="0.25">
      <c r="A1201"/>
      <c r="B1201"/>
      <c r="C1201"/>
      <c r="G1201"/>
      <c r="H1201"/>
    </row>
    <row r="1202" spans="1:9" x14ac:dyDescent="0.25">
      <c r="A1202"/>
      <c r="B1202"/>
      <c r="C1202"/>
      <c r="G1202"/>
      <c r="H1202"/>
    </row>
    <row r="1203" spans="1:9" x14ac:dyDescent="0.25">
      <c r="A1203"/>
      <c r="B1203"/>
      <c r="C1203"/>
      <c r="G1203"/>
      <c r="H1203"/>
    </row>
    <row r="1204" spans="1:9" x14ac:dyDescent="0.25">
      <c r="A1204"/>
      <c r="B1204"/>
      <c r="C1204"/>
      <c r="G1204"/>
      <c r="H1204"/>
    </row>
    <row r="1205" spans="1:9" x14ac:dyDescent="0.25">
      <c r="A1205"/>
      <c r="B1205"/>
      <c r="C1205"/>
      <c r="G1205"/>
      <c r="H1205"/>
    </row>
    <row r="1206" spans="1:9" x14ac:dyDescent="0.25">
      <c r="A1206"/>
      <c r="B1206"/>
      <c r="C1206"/>
      <c r="G1206"/>
      <c r="H1206"/>
    </row>
    <row r="1207" spans="1:9" x14ac:dyDescent="0.25">
      <c r="A1207"/>
      <c r="B1207"/>
      <c r="C1207"/>
      <c r="G1207"/>
      <c r="H1207"/>
      <c r="I1207"/>
    </row>
    <row r="1208" spans="1:9" x14ac:dyDescent="0.25">
      <c r="A1208"/>
      <c r="B1208"/>
      <c r="C1208"/>
      <c r="G1208"/>
      <c r="H1208"/>
      <c r="I1208"/>
    </row>
    <row r="1209" spans="1:9" x14ac:dyDescent="0.25">
      <c r="A1209"/>
      <c r="B1209"/>
      <c r="C1209"/>
      <c r="G1209"/>
      <c r="H1209"/>
      <c r="I1209"/>
    </row>
    <row r="1210" spans="1:9" x14ac:dyDescent="0.25">
      <c r="A1210"/>
      <c r="B1210"/>
      <c r="C1210"/>
      <c r="G1210"/>
      <c r="H1210"/>
      <c r="I1210"/>
    </row>
    <row r="1211" spans="1:9" x14ac:dyDescent="0.25">
      <c r="A1211"/>
      <c r="B1211"/>
      <c r="C1211"/>
      <c r="G1211"/>
      <c r="H1211"/>
      <c r="I1211"/>
    </row>
    <row r="1212" spans="1:9" x14ac:dyDescent="0.25">
      <c r="A1212"/>
      <c r="B1212"/>
      <c r="C1212"/>
      <c r="G1212"/>
      <c r="H1212"/>
      <c r="I1212"/>
    </row>
    <row r="1213" spans="1:9" x14ac:dyDescent="0.25">
      <c r="A1213"/>
      <c r="B1213"/>
      <c r="C1213"/>
      <c r="G1213"/>
      <c r="H1213"/>
      <c r="I1213"/>
    </row>
    <row r="1214" spans="1:9" x14ac:dyDescent="0.25">
      <c r="A1214"/>
      <c r="B1214"/>
      <c r="C1214"/>
      <c r="G1214"/>
      <c r="H1214"/>
      <c r="I1214"/>
    </row>
    <row r="1215" spans="1:9" x14ac:dyDescent="0.25">
      <c r="A1215"/>
      <c r="B1215"/>
      <c r="C1215"/>
      <c r="G1215"/>
      <c r="H1215"/>
      <c r="I1215"/>
    </row>
    <row r="1216" spans="1:9" x14ac:dyDescent="0.25">
      <c r="A1216"/>
      <c r="B1216"/>
      <c r="C1216"/>
      <c r="G1216"/>
      <c r="H1216"/>
      <c r="I1216"/>
    </row>
    <row r="1217" spans="1:10" x14ac:dyDescent="0.25">
      <c r="A1217"/>
      <c r="B1217"/>
      <c r="C1217"/>
      <c r="G1217"/>
      <c r="H1217"/>
      <c r="I1217"/>
    </row>
    <row r="1218" spans="1:10" x14ac:dyDescent="0.25">
      <c r="A1218"/>
      <c r="B1218"/>
      <c r="C1218"/>
      <c r="G1218"/>
      <c r="H1218"/>
      <c r="I1218"/>
    </row>
    <row r="1219" spans="1:10" x14ac:dyDescent="0.25">
      <c r="A1219"/>
      <c r="B1219"/>
      <c r="C1219"/>
      <c r="G1219"/>
      <c r="H1219"/>
      <c r="I1219"/>
    </row>
    <row r="1220" spans="1:10" x14ac:dyDescent="0.25">
      <c r="A1220"/>
      <c r="B1220"/>
      <c r="C1220"/>
      <c r="G1220"/>
      <c r="H1220"/>
      <c r="I1220"/>
    </row>
    <row r="1221" spans="1:10" x14ac:dyDescent="0.25">
      <c r="A1221"/>
      <c r="B1221"/>
      <c r="C1221"/>
      <c r="G1221"/>
      <c r="H1221"/>
      <c r="I1221"/>
    </row>
    <row r="1222" spans="1:10" x14ac:dyDescent="0.25">
      <c r="A1222"/>
      <c r="B1222"/>
      <c r="C1222"/>
      <c r="G1222"/>
      <c r="H1222"/>
      <c r="I1222"/>
    </row>
    <row r="1223" spans="1:10" x14ac:dyDescent="0.25">
      <c r="A1223"/>
      <c r="B1223"/>
      <c r="C1223"/>
      <c r="G1223"/>
      <c r="H1223"/>
    </row>
    <row r="1224" spans="1:10" x14ac:dyDescent="0.25">
      <c r="A1224"/>
      <c r="B1224"/>
      <c r="C1224"/>
      <c r="G1224"/>
      <c r="H1224"/>
    </row>
    <row r="1225" spans="1:10" x14ac:dyDescent="0.25">
      <c r="A1225"/>
      <c r="B1225"/>
      <c r="C1225"/>
      <c r="G1225"/>
      <c r="H1225"/>
    </row>
    <row r="1226" spans="1:10" x14ac:dyDescent="0.25">
      <c r="A1226"/>
      <c r="B1226"/>
      <c r="C1226"/>
      <c r="G1226"/>
      <c r="H1226"/>
    </row>
    <row r="1227" spans="1:10" s="19" customFormat="1" x14ac:dyDescent="0.25">
      <c r="G1227" s="20"/>
      <c r="H1227" s="20"/>
      <c r="I1227" s="21"/>
    </row>
    <row r="1229" spans="1:10" x14ac:dyDescent="0.25">
      <c r="A1229"/>
      <c r="B1229"/>
      <c r="C1229"/>
      <c r="G1229"/>
      <c r="H1229"/>
    </row>
    <row r="1230" spans="1:10" x14ac:dyDescent="0.25">
      <c r="A1230"/>
      <c r="B1230"/>
      <c r="C1230"/>
      <c r="G1230"/>
      <c r="H1230"/>
    </row>
    <row r="1231" spans="1:10" x14ac:dyDescent="0.25">
      <c r="A1231"/>
      <c r="B1231"/>
      <c r="C1231"/>
      <c r="G1231"/>
      <c r="H1231"/>
    </row>
    <row r="1232" spans="1:10" s="19" customFormat="1" x14ac:dyDescent="0.25">
      <c r="I1232" s="26"/>
      <c r="J1232" s="26"/>
    </row>
    <row r="1233" spans="9:10" s="19" customFormat="1" x14ac:dyDescent="0.25">
      <c r="I1233" s="26"/>
      <c r="J1233" s="26"/>
    </row>
    <row r="1234" spans="9:10" s="19" customFormat="1" x14ac:dyDescent="0.25">
      <c r="I1234" s="26"/>
      <c r="J1234" s="26"/>
    </row>
    <row r="1235" spans="9:10" s="19" customFormat="1" x14ac:dyDescent="0.25">
      <c r="I1235" s="26"/>
      <c r="J1235" s="26"/>
    </row>
    <row r="1236" spans="9:10" s="19" customFormat="1" x14ac:dyDescent="0.25">
      <c r="I1236" s="26"/>
      <c r="J1236" s="26"/>
    </row>
    <row r="1237" spans="9:10" s="19" customFormat="1" x14ac:dyDescent="0.25">
      <c r="I1237" s="26"/>
      <c r="J1237" s="26"/>
    </row>
    <row r="1238" spans="9:10" s="19" customFormat="1" x14ac:dyDescent="0.25">
      <c r="I1238" s="26"/>
      <c r="J1238" s="26"/>
    </row>
    <row r="1239" spans="9:10" s="19" customFormat="1" x14ac:dyDescent="0.25">
      <c r="I1239" s="26"/>
      <c r="J1239" s="26"/>
    </row>
    <row r="1240" spans="9:10" s="19" customFormat="1" x14ac:dyDescent="0.25">
      <c r="I1240" s="26"/>
      <c r="J1240" s="26"/>
    </row>
    <row r="1241" spans="9:10" s="19" customFormat="1" x14ac:dyDescent="0.25">
      <c r="I1241" s="26"/>
      <c r="J1241" s="26"/>
    </row>
    <row r="1242" spans="9:10" s="19" customFormat="1" x14ac:dyDescent="0.25">
      <c r="I1242" s="26"/>
      <c r="J1242" s="26"/>
    </row>
    <row r="1243" spans="9:10" s="19" customFormat="1" x14ac:dyDescent="0.25">
      <c r="I1243" s="26"/>
      <c r="J1243" s="26"/>
    </row>
    <row r="1244" spans="9:10" s="19" customFormat="1" x14ac:dyDescent="0.25">
      <c r="I1244" s="26"/>
      <c r="J1244" s="26"/>
    </row>
    <row r="1245" spans="9:10" s="19" customFormat="1" x14ac:dyDescent="0.25">
      <c r="I1245" s="26"/>
      <c r="J1245" s="26"/>
    </row>
    <row r="1246" spans="9:10" s="19" customFormat="1" x14ac:dyDescent="0.25">
      <c r="I1246" s="26"/>
      <c r="J1246" s="26"/>
    </row>
    <row r="1247" spans="9:10" s="19" customFormat="1" x14ac:dyDescent="0.25">
      <c r="I1247" s="26"/>
      <c r="J1247" s="26"/>
    </row>
    <row r="1248" spans="9:10" s="19" customFormat="1" x14ac:dyDescent="0.25">
      <c r="I1248" s="26"/>
      <c r="J1248" s="26"/>
    </row>
    <row r="1249" spans="7:10" s="19" customFormat="1" x14ac:dyDescent="0.25">
      <c r="I1249" s="26"/>
      <c r="J1249" s="26"/>
    </row>
    <row r="1250" spans="7:10" s="19" customFormat="1" x14ac:dyDescent="0.25">
      <c r="I1250" s="26"/>
      <c r="J1250" s="26"/>
    </row>
    <row r="1251" spans="7:10" s="19" customFormat="1" x14ac:dyDescent="0.25">
      <c r="J1251" s="26"/>
    </row>
    <row r="1252" spans="7:10" s="19" customFormat="1" x14ac:dyDescent="0.25">
      <c r="J1252" s="26"/>
    </row>
    <row r="1253" spans="7:10" s="19" customFormat="1" x14ac:dyDescent="0.25">
      <c r="J1253" s="26"/>
    </row>
    <row r="1254" spans="7:10" s="19" customFormat="1" x14ac:dyDescent="0.25">
      <c r="J1254" s="26"/>
    </row>
    <row r="1255" spans="7:10" s="19" customFormat="1" x14ac:dyDescent="0.25">
      <c r="J1255" s="26"/>
    </row>
    <row r="1256" spans="7:10" s="19" customFormat="1" x14ac:dyDescent="0.25">
      <c r="J1256" s="26"/>
    </row>
    <row r="1257" spans="7:10" s="19" customFormat="1" x14ac:dyDescent="0.25">
      <c r="J1257" s="26"/>
    </row>
    <row r="1258" spans="7:10" s="19" customFormat="1" x14ac:dyDescent="0.25">
      <c r="I1258" s="26"/>
      <c r="J1258" s="26"/>
    </row>
    <row r="1259" spans="7:10" s="19" customFormat="1" x14ac:dyDescent="0.25">
      <c r="G1259" s="20"/>
      <c r="H1259" s="20"/>
      <c r="I1259" s="26"/>
      <c r="J1259" s="26"/>
    </row>
    <row r="1260" spans="7:10" s="19" customFormat="1" x14ac:dyDescent="0.25">
      <c r="G1260" s="20"/>
      <c r="H1260" s="20"/>
    </row>
    <row r="1262" spans="7:10" s="19" customFormat="1" x14ac:dyDescent="0.25">
      <c r="G1262" s="20"/>
      <c r="H1262" s="20"/>
    </row>
    <row r="1263" spans="7:10" s="19" customFormat="1" x14ac:dyDescent="0.25">
      <c r="G1263" s="20"/>
      <c r="H1263" s="20"/>
    </row>
    <row r="1266" spans="1:9" s="19" customFormat="1" x14ac:dyDescent="0.25">
      <c r="A1266" s="21"/>
      <c r="B1266" s="21"/>
      <c r="C1266" s="45"/>
      <c r="G1266" s="20"/>
      <c r="H1266" s="20"/>
    </row>
    <row r="1270" spans="1:9" x14ac:dyDescent="0.25">
      <c r="G1270"/>
      <c r="H1270"/>
    </row>
    <row r="1271" spans="1:9" x14ac:dyDescent="0.25">
      <c r="A1271"/>
      <c r="B1271"/>
      <c r="C1271"/>
      <c r="G1271"/>
      <c r="H1271"/>
      <c r="I1271"/>
    </row>
    <row r="1272" spans="1:9" x14ac:dyDescent="0.25">
      <c r="A1272"/>
      <c r="B1272"/>
      <c r="C1272"/>
      <c r="G1272"/>
      <c r="H1272"/>
      <c r="I1272"/>
    </row>
    <row r="1273" spans="1:9" x14ac:dyDescent="0.25">
      <c r="A1273"/>
      <c r="B1273"/>
      <c r="C1273"/>
      <c r="G1273"/>
      <c r="H1273"/>
      <c r="I1273"/>
    </row>
    <row r="1274" spans="1:9" x14ac:dyDescent="0.25">
      <c r="A1274"/>
      <c r="B1274"/>
      <c r="C1274"/>
      <c r="G1274"/>
      <c r="H1274"/>
      <c r="I1274"/>
    </row>
    <row r="1275" spans="1:9" x14ac:dyDescent="0.25">
      <c r="A1275"/>
      <c r="B1275"/>
      <c r="C1275"/>
      <c r="G1275"/>
      <c r="H1275"/>
      <c r="I1275"/>
    </row>
    <row r="1276" spans="1:9" x14ac:dyDescent="0.25">
      <c r="A1276"/>
      <c r="B1276"/>
      <c r="C1276"/>
      <c r="G1276"/>
      <c r="H1276"/>
      <c r="I1276"/>
    </row>
    <row r="1277" spans="1:9" x14ac:dyDescent="0.25">
      <c r="A1277"/>
      <c r="B1277"/>
      <c r="C1277"/>
      <c r="G1277"/>
      <c r="H1277"/>
      <c r="I1277"/>
    </row>
    <row r="1278" spans="1:9" x14ac:dyDescent="0.25">
      <c r="A1278"/>
      <c r="B1278"/>
      <c r="C1278"/>
      <c r="G1278"/>
      <c r="H1278"/>
      <c r="I1278"/>
    </row>
    <row r="1279" spans="1:9" x14ac:dyDescent="0.25">
      <c r="A1279"/>
      <c r="B1279"/>
      <c r="C1279"/>
      <c r="G1279"/>
      <c r="H1279"/>
      <c r="I1279"/>
    </row>
    <row r="1280" spans="1:9" x14ac:dyDescent="0.25">
      <c r="A1280"/>
      <c r="B1280"/>
      <c r="C1280"/>
      <c r="G1280"/>
      <c r="H1280"/>
      <c r="I1280"/>
    </row>
    <row r="1281" spans="1:9" x14ac:dyDescent="0.25">
      <c r="A1281"/>
      <c r="B1281"/>
      <c r="C1281"/>
      <c r="G1281"/>
      <c r="H1281"/>
      <c r="I1281"/>
    </row>
    <row r="1282" spans="1:9" x14ac:dyDescent="0.25">
      <c r="A1282"/>
      <c r="B1282"/>
      <c r="C1282"/>
      <c r="G1282"/>
      <c r="H1282"/>
      <c r="I1282"/>
    </row>
    <row r="1283" spans="1:9" x14ac:dyDescent="0.25">
      <c r="A1283"/>
      <c r="B1283"/>
      <c r="C1283"/>
      <c r="G1283"/>
      <c r="H1283"/>
      <c r="I1283"/>
    </row>
    <row r="1284" spans="1:9" x14ac:dyDescent="0.25">
      <c r="A1284"/>
      <c r="B1284"/>
      <c r="C1284"/>
      <c r="G1284"/>
      <c r="H1284"/>
      <c r="I1284"/>
    </row>
    <row r="1285" spans="1:9" x14ac:dyDescent="0.25">
      <c r="A1285"/>
      <c r="B1285"/>
      <c r="C1285"/>
      <c r="G1285"/>
      <c r="H1285"/>
      <c r="I1285"/>
    </row>
    <row r="1286" spans="1:9" x14ac:dyDescent="0.25">
      <c r="A1286"/>
      <c r="B1286"/>
      <c r="C1286"/>
      <c r="G1286"/>
      <c r="H1286"/>
      <c r="I1286"/>
    </row>
    <row r="1287" spans="1:9" x14ac:dyDescent="0.25">
      <c r="A1287"/>
      <c r="B1287"/>
      <c r="C1287"/>
      <c r="G1287"/>
      <c r="H1287"/>
    </row>
    <row r="1288" spans="1:9" x14ac:dyDescent="0.25">
      <c r="A1288"/>
      <c r="B1288"/>
      <c r="C1288"/>
      <c r="G1288"/>
      <c r="H1288"/>
    </row>
    <row r="1289" spans="1:9" x14ac:dyDescent="0.25">
      <c r="A1289"/>
      <c r="B1289"/>
      <c r="C1289"/>
      <c r="G1289"/>
      <c r="H1289"/>
    </row>
    <row r="1290" spans="1:9" s="19" customFormat="1" x14ac:dyDescent="0.25">
      <c r="I1290" s="21"/>
    </row>
    <row r="1291" spans="1:9" x14ac:dyDescent="0.25">
      <c r="A1291"/>
      <c r="B1291"/>
      <c r="C1291"/>
      <c r="G1291"/>
      <c r="H1291"/>
    </row>
    <row r="1292" spans="1:9" x14ac:dyDescent="0.25">
      <c r="A1292"/>
      <c r="B1292"/>
      <c r="C1292"/>
      <c r="G1292"/>
      <c r="H1292"/>
    </row>
    <row r="1293" spans="1:9" x14ac:dyDescent="0.25">
      <c r="A1293"/>
      <c r="B1293"/>
      <c r="C1293"/>
      <c r="G1293"/>
      <c r="H1293"/>
    </row>
    <row r="1294" spans="1:9" x14ac:dyDescent="0.25">
      <c r="A1294"/>
      <c r="B1294"/>
      <c r="C1294"/>
      <c r="G1294"/>
      <c r="H1294"/>
    </row>
    <row r="1295" spans="1:9" s="19" customFormat="1" x14ac:dyDescent="0.25">
      <c r="G1295" s="20"/>
      <c r="H1295" s="20"/>
      <c r="I1295" s="21"/>
    </row>
    <row r="1299" spans="7:9" s="19" customFormat="1" x14ac:dyDescent="0.25">
      <c r="G1299" s="20"/>
      <c r="H1299" s="20"/>
      <c r="I1299" s="21"/>
    </row>
    <row r="1304" spans="7:9" s="19" customFormat="1" x14ac:dyDescent="0.25">
      <c r="G1304" s="20"/>
      <c r="H1304" s="20"/>
      <c r="I1304" s="21"/>
    </row>
    <row r="1305" spans="7:9" s="19" customFormat="1" x14ac:dyDescent="0.25">
      <c r="G1305" s="20"/>
      <c r="H1305" s="20"/>
      <c r="I1305" s="21"/>
    </row>
    <row r="1306" spans="7:9" s="19" customFormat="1" x14ac:dyDescent="0.25">
      <c r="G1306" s="20"/>
      <c r="H1306" s="20"/>
      <c r="I1306" s="21"/>
    </row>
    <row r="1307" spans="7:9" s="19" customFormat="1" x14ac:dyDescent="0.25">
      <c r="G1307" s="20"/>
      <c r="H1307" s="20"/>
      <c r="I1307" s="21"/>
    </row>
    <row r="1308" spans="7:9" s="19" customFormat="1" x14ac:dyDescent="0.25">
      <c r="G1308" s="20"/>
      <c r="H1308" s="20"/>
      <c r="I1308" s="21"/>
    </row>
    <row r="1309" spans="7:9" s="19" customFormat="1" x14ac:dyDescent="0.25">
      <c r="G1309" s="20"/>
      <c r="H1309" s="20"/>
      <c r="I1309" s="21"/>
    </row>
    <row r="1310" spans="7:9" s="19" customFormat="1" x14ac:dyDescent="0.25">
      <c r="G1310" s="20"/>
      <c r="H1310" s="20"/>
      <c r="I1310" s="21"/>
    </row>
    <row r="1311" spans="7:9" s="19" customFormat="1" x14ac:dyDescent="0.25">
      <c r="G1311" s="20"/>
      <c r="H1311" s="20"/>
      <c r="I1311" s="21"/>
    </row>
    <row r="1312" spans="7:9" s="19" customFormat="1" x14ac:dyDescent="0.25">
      <c r="G1312" s="20"/>
      <c r="H1312" s="20"/>
      <c r="I1312" s="21"/>
    </row>
    <row r="1313" spans="7:9" s="19" customFormat="1" x14ac:dyDescent="0.25">
      <c r="G1313" s="20"/>
      <c r="H1313" s="20"/>
      <c r="I1313" s="21"/>
    </row>
    <row r="1314" spans="7:9" s="19" customFormat="1" x14ac:dyDescent="0.25">
      <c r="G1314" s="20"/>
      <c r="H1314" s="20"/>
      <c r="I1314" s="21"/>
    </row>
    <row r="1315" spans="7:9" s="19" customFormat="1" x14ac:dyDescent="0.25">
      <c r="G1315" s="20"/>
      <c r="H1315" s="20"/>
      <c r="I1315" s="21"/>
    </row>
    <row r="1316" spans="7:9" s="19" customFormat="1" x14ac:dyDescent="0.25">
      <c r="G1316" s="20"/>
      <c r="H1316" s="20"/>
    </row>
    <row r="1317" spans="7:9" s="19" customFormat="1" x14ac:dyDescent="0.25">
      <c r="G1317" s="20"/>
      <c r="H1317" s="20"/>
    </row>
    <row r="1318" spans="7:9" s="19" customFormat="1" x14ac:dyDescent="0.25">
      <c r="G1318" s="20"/>
      <c r="H1318" s="20"/>
    </row>
    <row r="1319" spans="7:9" s="19" customFormat="1" x14ac:dyDescent="0.25">
      <c r="G1319" s="20"/>
      <c r="H1319" s="20"/>
    </row>
    <row r="1320" spans="7:9" s="19" customFormat="1" x14ac:dyDescent="0.25">
      <c r="G1320" s="20"/>
      <c r="H1320" s="20"/>
    </row>
    <row r="1321" spans="7:9" s="19" customFormat="1" x14ac:dyDescent="0.25">
      <c r="G1321" s="20"/>
      <c r="H1321" s="20"/>
    </row>
    <row r="1322" spans="7:9" s="19" customFormat="1" x14ac:dyDescent="0.25">
      <c r="G1322" s="20"/>
      <c r="H1322" s="20"/>
    </row>
    <row r="1323" spans="7:9" s="19" customFormat="1" x14ac:dyDescent="0.25">
      <c r="G1323" s="20"/>
      <c r="H1323" s="20"/>
    </row>
    <row r="1324" spans="7:9" s="19" customFormat="1" x14ac:dyDescent="0.25">
      <c r="G1324" s="20"/>
      <c r="H1324" s="20"/>
    </row>
    <row r="1329" spans="7:8" s="19" customFormat="1" x14ac:dyDescent="0.25">
      <c r="G1329" s="20"/>
      <c r="H1329" s="20"/>
    </row>
    <row r="1330" spans="7:8" s="19" customFormat="1" x14ac:dyDescent="0.25">
      <c r="G1330" s="20"/>
      <c r="H1330" s="20"/>
    </row>
    <row r="1331" spans="7:8" s="19" customFormat="1" x14ac:dyDescent="0.25">
      <c r="G1331" s="20"/>
      <c r="H1331" s="20"/>
    </row>
    <row r="1332" spans="7:8" s="19" customFormat="1" x14ac:dyDescent="0.25">
      <c r="G1332" s="20"/>
      <c r="H1332" s="20"/>
    </row>
    <row r="1333" spans="7:8" s="19" customFormat="1" x14ac:dyDescent="0.25">
      <c r="G1333" s="20"/>
      <c r="H1333" s="20"/>
    </row>
    <row r="1334" spans="7:8" s="19" customFormat="1" x14ac:dyDescent="0.25">
      <c r="G1334" s="20"/>
      <c r="H1334" s="20"/>
    </row>
    <row r="1335" spans="7:8" s="19" customFormat="1" x14ac:dyDescent="0.25">
      <c r="G1335" s="20"/>
      <c r="H1335" s="20"/>
    </row>
    <row r="1336" spans="7:8" s="19" customFormat="1" x14ac:dyDescent="0.25">
      <c r="G1336" s="20"/>
      <c r="H1336" s="20"/>
    </row>
    <row r="1337" spans="7:8" s="19" customFormat="1" x14ac:dyDescent="0.25">
      <c r="G1337" s="20"/>
      <c r="H1337" s="20"/>
    </row>
    <row r="1338" spans="7:8" s="19" customFormat="1" x14ac:dyDescent="0.25">
      <c r="G1338" s="20"/>
      <c r="H1338" s="20"/>
    </row>
    <row r="1339" spans="7:8" s="19" customFormat="1" x14ac:dyDescent="0.25">
      <c r="G1339" s="20"/>
      <c r="H1339" s="20"/>
    </row>
    <row r="1340" spans="7:8" s="19" customFormat="1" x14ac:dyDescent="0.25">
      <c r="G1340" s="20"/>
      <c r="H1340" s="20"/>
    </row>
    <row r="1341" spans="7:8" s="19" customFormat="1" x14ac:dyDescent="0.25">
      <c r="G1341" s="20"/>
      <c r="H1341" s="20"/>
    </row>
    <row r="1342" spans="7:8" s="19" customFormat="1" x14ac:dyDescent="0.25">
      <c r="G1342" s="20"/>
      <c r="H1342" s="20"/>
    </row>
    <row r="1343" spans="7:8" s="19" customFormat="1" x14ac:dyDescent="0.25">
      <c r="G1343" s="20"/>
      <c r="H1343" s="20"/>
    </row>
    <row r="1344" spans="7:8" s="19" customFormat="1" x14ac:dyDescent="0.25">
      <c r="G1344" s="20"/>
      <c r="H1344" s="20"/>
    </row>
    <row r="1345" spans="7:10" s="19" customFormat="1" x14ac:dyDescent="0.25">
      <c r="G1345" s="20"/>
      <c r="H1345" s="20"/>
    </row>
    <row r="1346" spans="7:10" s="19" customFormat="1" x14ac:dyDescent="0.25">
      <c r="G1346" s="20"/>
      <c r="H1346" s="20"/>
      <c r="I1346" s="26"/>
      <c r="J1346" s="31"/>
    </row>
    <row r="1347" spans="7:10" s="19" customFormat="1" x14ac:dyDescent="0.25">
      <c r="G1347" s="20"/>
      <c r="H1347" s="20"/>
      <c r="I1347" s="26"/>
      <c r="J1347" s="31"/>
    </row>
    <row r="1348" spans="7:10" s="19" customFormat="1" x14ac:dyDescent="0.25">
      <c r="G1348" s="20"/>
      <c r="H1348" s="20"/>
      <c r="I1348" s="26"/>
      <c r="J1348" s="31"/>
    </row>
    <row r="1349" spans="7:10" s="19" customFormat="1" x14ac:dyDescent="0.25">
      <c r="G1349" s="20"/>
      <c r="H1349" s="20"/>
      <c r="I1349" s="26"/>
      <c r="J1349" s="31"/>
    </row>
    <row r="1350" spans="7:10" s="19" customFormat="1" x14ac:dyDescent="0.25">
      <c r="G1350" s="20"/>
      <c r="H1350" s="20"/>
      <c r="I1350" s="26"/>
      <c r="J1350" s="31"/>
    </row>
    <row r="1351" spans="7:10" s="19" customFormat="1" x14ac:dyDescent="0.25">
      <c r="G1351" s="20"/>
      <c r="H1351" s="20"/>
    </row>
    <row r="1353" spans="7:10" s="19" customFormat="1" x14ac:dyDescent="0.25">
      <c r="G1353" s="20"/>
      <c r="H1353" s="20"/>
      <c r="I1353" s="21"/>
    </row>
    <row r="1354" spans="7:10" s="19" customFormat="1" x14ac:dyDescent="0.25">
      <c r="G1354" s="20"/>
      <c r="H1354" s="20"/>
      <c r="I1354" s="21"/>
    </row>
    <row r="1355" spans="7:10" s="19" customFormat="1" x14ac:dyDescent="0.25">
      <c r="G1355" s="20"/>
      <c r="H1355" s="20"/>
      <c r="I1355" s="21"/>
    </row>
    <row r="1359" spans="7:10" s="19" customFormat="1" x14ac:dyDescent="0.25">
      <c r="G1359" s="20"/>
      <c r="H1359" s="20"/>
    </row>
    <row r="1360" spans="7:10" s="19" customFormat="1" x14ac:dyDescent="0.25">
      <c r="G1360" s="20"/>
      <c r="H1360" s="20"/>
    </row>
    <row r="1361" spans="7:10" s="19" customFormat="1" x14ac:dyDescent="0.25">
      <c r="G1361" s="20"/>
      <c r="H1361" s="20"/>
    </row>
    <row r="1362" spans="7:10" s="19" customFormat="1" x14ac:dyDescent="0.25">
      <c r="G1362" s="20"/>
      <c r="H1362" s="20"/>
    </row>
    <row r="1363" spans="7:10" s="19" customFormat="1" x14ac:dyDescent="0.25">
      <c r="G1363" s="20"/>
      <c r="H1363" s="20"/>
    </row>
    <row r="1364" spans="7:10" s="19" customFormat="1" x14ac:dyDescent="0.25">
      <c r="G1364" s="20"/>
      <c r="H1364" s="20"/>
    </row>
    <row r="1365" spans="7:10" s="19" customFormat="1" x14ac:dyDescent="0.25">
      <c r="G1365" s="20"/>
      <c r="H1365" s="20"/>
    </row>
    <row r="1366" spans="7:10" s="19" customFormat="1" x14ac:dyDescent="0.25">
      <c r="G1366" s="20"/>
      <c r="H1366" s="20"/>
    </row>
    <row r="1367" spans="7:10" s="19" customFormat="1" x14ac:dyDescent="0.25">
      <c r="G1367" s="20"/>
      <c r="H1367" s="20"/>
    </row>
    <row r="1368" spans="7:10" s="19" customFormat="1" x14ac:dyDescent="0.25">
      <c r="G1368" s="20"/>
      <c r="H1368" s="20"/>
    </row>
    <row r="1369" spans="7:10" s="19" customFormat="1" x14ac:dyDescent="0.25">
      <c r="G1369" s="20"/>
      <c r="H1369" s="20"/>
    </row>
    <row r="1370" spans="7:10" s="19" customFormat="1" x14ac:dyDescent="0.25">
      <c r="G1370" s="20"/>
      <c r="H1370" s="20"/>
    </row>
    <row r="1371" spans="7:10" s="19" customFormat="1" x14ac:dyDescent="0.25">
      <c r="G1371" s="20"/>
      <c r="H1371" s="20"/>
    </row>
    <row r="1372" spans="7:10" s="19" customFormat="1" x14ac:dyDescent="0.25">
      <c r="G1372" s="20"/>
      <c r="H1372" s="20"/>
      <c r="I1372" s="26"/>
      <c r="J1372" s="26"/>
    </row>
    <row r="1373" spans="7:10" s="19" customFormat="1" x14ac:dyDescent="0.25">
      <c r="G1373" s="20"/>
      <c r="H1373" s="20"/>
      <c r="I1373" s="26"/>
      <c r="J1373" s="26"/>
    </row>
    <row r="1374" spans="7:10" s="19" customFormat="1" x14ac:dyDescent="0.25">
      <c r="G1374" s="20"/>
      <c r="H1374" s="20"/>
      <c r="I1374" s="26"/>
      <c r="J1374" s="26"/>
    </row>
    <row r="1375" spans="7:10" s="19" customFormat="1" x14ac:dyDescent="0.25">
      <c r="G1375" s="20"/>
      <c r="H1375" s="20"/>
      <c r="I1375" s="21"/>
    </row>
    <row r="1376" spans="7:10" s="19" customFormat="1" x14ac:dyDescent="0.25">
      <c r="G1376" s="20"/>
      <c r="H1376" s="20"/>
      <c r="I1376" s="21"/>
    </row>
    <row r="1377" spans="7:10" s="19" customFormat="1" x14ac:dyDescent="0.25">
      <c r="G1377" s="20"/>
      <c r="H1377" s="20"/>
      <c r="I1377" s="21"/>
    </row>
    <row r="1378" spans="7:10" s="19" customFormat="1" x14ac:dyDescent="0.25">
      <c r="G1378" s="20"/>
      <c r="H1378" s="20"/>
      <c r="I1378" s="21"/>
    </row>
    <row r="1379" spans="7:10" s="19" customFormat="1" x14ac:dyDescent="0.25">
      <c r="G1379" s="20"/>
      <c r="H1379" s="20"/>
      <c r="I1379" s="21"/>
    </row>
    <row r="1380" spans="7:10" s="19" customFormat="1" x14ac:dyDescent="0.25">
      <c r="G1380" s="20"/>
      <c r="H1380" s="20"/>
      <c r="I1380" s="21"/>
    </row>
    <row r="1384" spans="7:10" s="19" customFormat="1" x14ac:dyDescent="0.25">
      <c r="G1384" s="20"/>
      <c r="H1384" s="20"/>
    </row>
    <row r="1385" spans="7:10" s="19" customFormat="1" x14ac:dyDescent="0.25">
      <c r="G1385" s="20"/>
      <c r="H1385" s="20"/>
      <c r="I1385" s="37"/>
      <c r="J1385" s="20"/>
    </row>
    <row r="1386" spans="7:10" s="19" customFormat="1" x14ac:dyDescent="0.25">
      <c r="G1386" s="20"/>
      <c r="H1386" s="20"/>
      <c r="I1386" s="37"/>
      <c r="J1386" s="20"/>
    </row>
    <row r="1387" spans="7:10" s="19" customFormat="1" x14ac:dyDescent="0.25">
      <c r="G1387" s="20"/>
      <c r="H1387" s="20"/>
      <c r="I1387" s="37"/>
      <c r="J1387" s="20"/>
    </row>
    <row r="1388" spans="7:10" s="19" customFormat="1" x14ac:dyDescent="0.25">
      <c r="G1388" s="20"/>
      <c r="H1388" s="20"/>
      <c r="I1388" s="37"/>
      <c r="J1388" s="20"/>
    </row>
    <row r="1389" spans="7:10" s="19" customFormat="1" x14ac:dyDescent="0.25">
      <c r="G1389" s="20"/>
      <c r="H1389" s="20"/>
      <c r="I1389" s="37"/>
      <c r="J1389" s="20"/>
    </row>
    <row r="1390" spans="7:10" s="19" customFormat="1" x14ac:dyDescent="0.25">
      <c r="G1390" s="20"/>
      <c r="H1390" s="20"/>
      <c r="I1390" s="37"/>
      <c r="J1390" s="20"/>
    </row>
    <row r="1391" spans="7:10" s="19" customFormat="1" x14ac:dyDescent="0.25">
      <c r="G1391" s="20"/>
      <c r="H1391" s="20"/>
      <c r="I1391" s="37"/>
      <c r="J1391" s="20"/>
    </row>
    <row r="1392" spans="7:10" s="19" customFormat="1" x14ac:dyDescent="0.25">
      <c r="G1392" s="20"/>
      <c r="H1392" s="20"/>
      <c r="I1392" s="37"/>
      <c r="J1392" s="20"/>
    </row>
    <row r="1393" spans="7:10" s="19" customFormat="1" x14ac:dyDescent="0.25">
      <c r="G1393" s="20"/>
      <c r="H1393" s="20"/>
      <c r="I1393" s="37"/>
      <c r="J1393" s="20"/>
    </row>
    <row r="1394" spans="7:10" s="19" customFormat="1" x14ac:dyDescent="0.25">
      <c r="G1394" s="20"/>
      <c r="H1394" s="20"/>
      <c r="I1394" s="37"/>
      <c r="J1394" s="20"/>
    </row>
    <row r="1395" spans="7:10" s="19" customFormat="1" x14ac:dyDescent="0.25">
      <c r="G1395" s="20"/>
      <c r="H1395" s="20"/>
    </row>
    <row r="1396" spans="7:10" s="19" customFormat="1" x14ac:dyDescent="0.25">
      <c r="G1396" s="20"/>
      <c r="H1396" s="20"/>
    </row>
    <row r="1397" spans="7:10" s="19" customFormat="1" x14ac:dyDescent="0.25">
      <c r="G1397" s="20"/>
      <c r="H1397" s="20"/>
    </row>
    <row r="1398" spans="7:10" s="19" customFormat="1" x14ac:dyDescent="0.25">
      <c r="G1398" s="20"/>
      <c r="H1398" s="20"/>
    </row>
    <row r="1399" spans="7:10" s="19" customFormat="1" x14ac:dyDescent="0.25">
      <c r="G1399" s="20"/>
      <c r="H1399" s="20"/>
    </row>
    <row r="1400" spans="7:10" s="19" customFormat="1" x14ac:dyDescent="0.25">
      <c r="G1400" s="20"/>
      <c r="H1400" s="20"/>
    </row>
    <row r="1401" spans="7:10" s="19" customFormat="1" x14ac:dyDescent="0.25">
      <c r="G1401" s="20"/>
      <c r="H1401" s="20"/>
    </row>
    <row r="1402" spans="7:10" s="19" customFormat="1" x14ac:dyDescent="0.25">
      <c r="G1402" s="20"/>
      <c r="H1402" s="20"/>
    </row>
    <row r="1407" spans="7:10" s="19" customFormat="1" x14ac:dyDescent="0.25">
      <c r="G1407" s="20"/>
      <c r="H1407" s="20"/>
    </row>
    <row r="1410" spans="1:10" s="19" customFormat="1" x14ac:dyDescent="0.25">
      <c r="G1410" s="20"/>
    </row>
    <row r="1411" spans="1:10" x14ac:dyDescent="0.25">
      <c r="A1411"/>
      <c r="B1411"/>
      <c r="C1411"/>
      <c r="G1411"/>
    </row>
    <row r="1412" spans="1:10" x14ac:dyDescent="0.25">
      <c r="A1412"/>
      <c r="B1412"/>
      <c r="C1412"/>
      <c r="G1412"/>
    </row>
    <row r="1413" spans="1:10" x14ac:dyDescent="0.25">
      <c r="A1413"/>
      <c r="B1413"/>
      <c r="C1413"/>
      <c r="G1413"/>
    </row>
    <row r="1414" spans="1:10" s="19" customFormat="1" x14ac:dyDescent="0.25">
      <c r="I1414" s="21"/>
    </row>
    <row r="1415" spans="1:10" s="19" customFormat="1" x14ac:dyDescent="0.25">
      <c r="I1415" s="21"/>
    </row>
    <row r="1416" spans="1:10" s="19" customFormat="1" x14ac:dyDescent="0.25">
      <c r="I1416" s="21"/>
    </row>
    <row r="1417" spans="1:10" s="19" customFormat="1" x14ac:dyDescent="0.25">
      <c r="I1417" s="21"/>
    </row>
    <row r="1418" spans="1:10" s="19" customFormat="1" x14ac:dyDescent="0.25">
      <c r="I1418" s="21"/>
    </row>
    <row r="1419" spans="1:10" s="19" customFormat="1" x14ac:dyDescent="0.25">
      <c r="I1419" s="21"/>
    </row>
    <row r="1420" spans="1:10" x14ac:dyDescent="0.25">
      <c r="G1420"/>
      <c r="J1420" s="19"/>
    </row>
    <row r="1421" spans="1:10" x14ac:dyDescent="0.25">
      <c r="G1421"/>
    </row>
    <row r="1422" spans="1:10" x14ac:dyDescent="0.25">
      <c r="G1422"/>
    </row>
    <row r="1423" spans="1:10" s="19" customFormat="1" x14ac:dyDescent="0.25">
      <c r="G1423" s="20"/>
      <c r="I1423" s="21"/>
    </row>
    <row r="1424" spans="1:10" s="19" customFormat="1" x14ac:dyDescent="0.25">
      <c r="G1424" s="20"/>
      <c r="I1424" s="21"/>
    </row>
    <row r="1425" spans="1:9" s="19" customFormat="1" x14ac:dyDescent="0.25">
      <c r="G1425" s="20"/>
      <c r="I1425" s="21"/>
    </row>
    <row r="1426" spans="1:9" s="19" customFormat="1" x14ac:dyDescent="0.25">
      <c r="G1426" s="20"/>
      <c r="I1426" s="21"/>
    </row>
    <row r="1430" spans="1:9" s="19" customFormat="1" x14ac:dyDescent="0.25">
      <c r="A1430" s="21"/>
      <c r="B1430" s="21"/>
      <c r="C1430" s="45"/>
      <c r="E1430" s="2"/>
      <c r="G1430" s="20"/>
      <c r="I1430" s="21"/>
    </row>
    <row r="1431" spans="1:9" s="19" customFormat="1" x14ac:dyDescent="0.25">
      <c r="A1431" s="21"/>
      <c r="B1431" s="21"/>
      <c r="C1431" s="45"/>
      <c r="E1431" s="2"/>
      <c r="G1431" s="20"/>
      <c r="I1431" s="21"/>
    </row>
    <row r="1432" spans="1:9" s="19" customFormat="1" x14ac:dyDescent="0.25">
      <c r="G1432" s="20"/>
      <c r="I1432" s="21"/>
    </row>
    <row r="1433" spans="1:9" s="19" customFormat="1" x14ac:dyDescent="0.25">
      <c r="G1433" s="20"/>
      <c r="H1433" s="20"/>
      <c r="I1433" s="21"/>
    </row>
    <row r="1434" spans="1:9" s="19" customFormat="1" x14ac:dyDescent="0.25">
      <c r="G1434" s="20"/>
      <c r="H1434" s="20"/>
      <c r="I1434" s="21"/>
    </row>
    <row r="1438" spans="1:9" s="19" customFormat="1" x14ac:dyDescent="0.25">
      <c r="G1438" s="20"/>
      <c r="H1438" s="20"/>
      <c r="I1438" s="21"/>
    </row>
    <row r="1443" spans="7:9" s="19" customFormat="1" x14ac:dyDescent="0.25">
      <c r="G1443" s="20"/>
      <c r="H1443" s="20"/>
      <c r="I1443" s="21"/>
    </row>
    <row r="1444" spans="7:9" s="19" customFormat="1" x14ac:dyDescent="0.25">
      <c r="G1444" s="20"/>
      <c r="H1444" s="20"/>
      <c r="I1444" s="21"/>
    </row>
    <row r="1446" spans="7:9" s="19" customFormat="1" x14ac:dyDescent="0.25">
      <c r="G1446" s="20"/>
      <c r="H1446" s="20"/>
      <c r="I1446" s="21"/>
    </row>
    <row r="1449" spans="7:9" s="19" customFormat="1" x14ac:dyDescent="0.25">
      <c r="G1449" s="20"/>
      <c r="H1449" s="20"/>
      <c r="I1449" s="21"/>
    </row>
    <row r="1450" spans="7:9" s="19" customFormat="1" x14ac:dyDescent="0.25">
      <c r="G1450" s="20"/>
      <c r="H1450" s="20"/>
      <c r="I1450" s="21"/>
    </row>
    <row r="1453" spans="7:9" s="19" customFormat="1" x14ac:dyDescent="0.25">
      <c r="G1453" s="20"/>
      <c r="H1453" s="20"/>
      <c r="I1453" s="21"/>
    </row>
    <row r="1454" spans="7:9" s="19" customFormat="1" x14ac:dyDescent="0.25">
      <c r="G1454" s="20"/>
      <c r="H1454" s="20"/>
      <c r="I1454" s="21"/>
    </row>
    <row r="1457" spans="7:9" s="19" customFormat="1" x14ac:dyDescent="0.25">
      <c r="G1457" s="20"/>
      <c r="H1457" s="20"/>
      <c r="I1457" s="21"/>
    </row>
    <row r="1461" spans="7:9" s="19" customFormat="1" x14ac:dyDescent="0.25">
      <c r="G1461" s="20"/>
      <c r="H1461" s="20"/>
      <c r="I1461" s="21"/>
    </row>
    <row r="1462" spans="7:9" s="19" customFormat="1" x14ac:dyDescent="0.25">
      <c r="G1462" s="20"/>
      <c r="H1462" s="20"/>
      <c r="I1462" s="21"/>
    </row>
    <row r="1463" spans="7:9" s="19" customFormat="1" x14ac:dyDescent="0.25">
      <c r="G1463" s="20"/>
      <c r="H1463" s="20"/>
      <c r="I1463" s="21"/>
    </row>
    <row r="1464" spans="7:9" s="19" customFormat="1" x14ac:dyDescent="0.25">
      <c r="G1464" s="20"/>
      <c r="H1464" s="20"/>
      <c r="I1464" s="21"/>
    </row>
    <row r="1465" spans="7:9" s="19" customFormat="1" x14ac:dyDescent="0.25">
      <c r="G1465" s="20"/>
      <c r="H1465" s="20"/>
      <c r="I1465" s="21"/>
    </row>
    <row r="1544" spans="7:9" s="19" customFormat="1" x14ac:dyDescent="0.25">
      <c r="G1544" s="20"/>
      <c r="H1544" s="20"/>
      <c r="I1544" s="21"/>
    </row>
    <row r="1545" spans="7:9" s="19" customFormat="1" x14ac:dyDescent="0.25">
      <c r="G1545" s="20"/>
      <c r="H1545" s="20"/>
      <c r="I1545" s="21"/>
    </row>
    <row r="1546" spans="7:9" s="19" customFormat="1" x14ac:dyDescent="0.25">
      <c r="G1546" s="20"/>
      <c r="H1546" s="20"/>
      <c r="I1546" s="21"/>
    </row>
    <row r="1547" spans="7:9" s="19" customFormat="1" x14ac:dyDescent="0.25">
      <c r="G1547" s="20"/>
      <c r="H1547" s="20"/>
      <c r="I1547" s="21"/>
    </row>
    <row r="1548" spans="7:9" s="19" customFormat="1" x14ac:dyDescent="0.25">
      <c r="G1548" s="20"/>
      <c r="H1548" s="20"/>
      <c r="I1548" s="21"/>
    </row>
    <row r="1549" spans="7:9" s="19" customFormat="1" x14ac:dyDescent="0.25">
      <c r="G1549" s="20"/>
      <c r="H1549" s="20"/>
      <c r="I1549" s="21"/>
    </row>
    <row r="1550" spans="7:9" s="19" customFormat="1" x14ac:dyDescent="0.25">
      <c r="G1550" s="20"/>
      <c r="H1550" s="20"/>
      <c r="I1550" s="21"/>
    </row>
    <row r="1551" spans="7:9" s="19" customFormat="1" x14ac:dyDescent="0.25">
      <c r="G1551" s="20"/>
      <c r="H1551" s="20"/>
      <c r="I1551" s="21"/>
    </row>
    <row r="1552" spans="7:9" s="19" customFormat="1" x14ac:dyDescent="0.25">
      <c r="G1552" s="20"/>
      <c r="H1552" s="20"/>
      <c r="I1552" s="21"/>
    </row>
    <row r="1553" spans="7:9" s="19" customFormat="1" x14ac:dyDescent="0.25">
      <c r="G1553" s="20"/>
      <c r="H1553" s="20"/>
      <c r="I1553" s="21"/>
    </row>
    <row r="1554" spans="7:9" s="19" customFormat="1" x14ac:dyDescent="0.25">
      <c r="G1554" s="20"/>
      <c r="H1554" s="20"/>
      <c r="I1554" s="21"/>
    </row>
    <row r="1555" spans="7:9" s="19" customFormat="1" x14ac:dyDescent="0.25">
      <c r="G1555" s="20"/>
      <c r="H1555" s="20"/>
      <c r="I1555" s="21"/>
    </row>
    <row r="1556" spans="7:9" s="19" customFormat="1" x14ac:dyDescent="0.25">
      <c r="G1556" s="20"/>
      <c r="H1556" s="20"/>
      <c r="I1556" s="21"/>
    </row>
  </sheetData>
  <sortState ref="I1023:J1039">
    <sortCondition descending="1" ref="J1023:J1039"/>
  </sortState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0"/>
  <sheetViews>
    <sheetView workbookViewId="0">
      <selection activeCell="A2" sqref="A2:I180"/>
    </sheetView>
  </sheetViews>
  <sheetFormatPr baseColWidth="10" defaultRowHeight="15" x14ac:dyDescent="0.25"/>
  <cols>
    <col min="1" max="1" width="4" customWidth="1"/>
  </cols>
  <sheetData>
    <row r="2" spans="1:8" x14ac:dyDescent="0.25">
      <c r="A2" s="1" t="s">
        <v>67</v>
      </c>
      <c r="C2" s="23"/>
      <c r="E2" s="2"/>
      <c r="H2" s="1" t="s">
        <v>69</v>
      </c>
    </row>
    <row r="3" spans="1:8" x14ac:dyDescent="0.25">
      <c r="A3" s="1"/>
      <c r="C3" s="23"/>
      <c r="E3" s="2"/>
      <c r="H3" s="1" t="s">
        <v>70</v>
      </c>
    </row>
    <row r="4" spans="1:8" x14ac:dyDescent="0.25">
      <c r="A4" s="1"/>
      <c r="C4" s="23"/>
      <c r="E4" s="2"/>
      <c r="H4" s="1" t="s">
        <v>73</v>
      </c>
    </row>
    <row r="5" spans="1:8" x14ac:dyDescent="0.25">
      <c r="A5" s="1" t="s">
        <v>68</v>
      </c>
      <c r="C5" s="23"/>
      <c r="E5" s="2"/>
      <c r="H5" s="1" t="s">
        <v>74</v>
      </c>
    </row>
    <row r="6" spans="1:8" x14ac:dyDescent="0.25">
      <c r="A6" s="1"/>
      <c r="C6" s="23"/>
      <c r="E6" s="2"/>
      <c r="H6" s="1" t="s">
        <v>75</v>
      </c>
    </row>
    <row r="7" spans="1:8" x14ac:dyDescent="0.25">
      <c r="A7" s="1" t="s">
        <v>71</v>
      </c>
      <c r="C7" s="23"/>
      <c r="E7" s="2"/>
    </row>
    <row r="8" spans="1:8" x14ac:dyDescent="0.25">
      <c r="A8" s="1" t="s">
        <v>0</v>
      </c>
      <c r="C8" s="23"/>
      <c r="D8" s="1" t="s">
        <v>152</v>
      </c>
      <c r="E8" s="2">
        <f>SUM(C9:C19)/11</f>
        <v>126.55545454545454</v>
      </c>
      <c r="F8" t="s">
        <v>153</v>
      </c>
    </row>
    <row r="9" spans="1:8" x14ac:dyDescent="0.25">
      <c r="A9" s="1">
        <v>1</v>
      </c>
      <c r="B9" t="s">
        <v>4</v>
      </c>
      <c r="C9" s="23">
        <v>160.25</v>
      </c>
      <c r="D9" t="s">
        <v>265</v>
      </c>
      <c r="E9" s="2"/>
    </row>
    <row r="10" spans="1:8" x14ac:dyDescent="0.25">
      <c r="A10" s="1">
        <v>2</v>
      </c>
      <c r="B10" t="s">
        <v>33</v>
      </c>
      <c r="C10" s="23">
        <v>160</v>
      </c>
      <c r="D10" t="s">
        <v>265</v>
      </c>
      <c r="E10" s="2"/>
    </row>
    <row r="11" spans="1:8" x14ac:dyDescent="0.25">
      <c r="A11" s="1">
        <v>3</v>
      </c>
      <c r="B11" t="s">
        <v>235</v>
      </c>
      <c r="C11" s="23">
        <v>153</v>
      </c>
      <c r="D11" t="s">
        <v>257</v>
      </c>
      <c r="E11" s="2"/>
    </row>
    <row r="12" spans="1:8" x14ac:dyDescent="0.25">
      <c r="A12" s="1">
        <v>4</v>
      </c>
      <c r="B12" t="s">
        <v>501</v>
      </c>
      <c r="C12" s="23">
        <v>142</v>
      </c>
      <c r="D12" t="s">
        <v>257</v>
      </c>
      <c r="E12" s="2"/>
    </row>
    <row r="13" spans="1:8" x14ac:dyDescent="0.25">
      <c r="A13" s="1">
        <v>4</v>
      </c>
      <c r="B13" t="s">
        <v>144</v>
      </c>
      <c r="C13" s="23">
        <v>142</v>
      </c>
      <c r="D13" t="s">
        <v>257</v>
      </c>
      <c r="E13" s="2"/>
    </row>
    <row r="14" spans="1:8" x14ac:dyDescent="0.25">
      <c r="A14" s="1">
        <v>6</v>
      </c>
      <c r="B14" t="s">
        <v>529</v>
      </c>
      <c r="C14" s="23">
        <v>132</v>
      </c>
      <c r="D14" t="s">
        <v>257</v>
      </c>
      <c r="E14" s="2"/>
    </row>
    <row r="15" spans="1:8" x14ac:dyDescent="0.25">
      <c r="A15" s="1">
        <v>7</v>
      </c>
      <c r="B15" t="s">
        <v>232</v>
      </c>
      <c r="C15" s="23">
        <v>111.5</v>
      </c>
      <c r="D15" t="s">
        <v>257</v>
      </c>
      <c r="E15" s="2"/>
    </row>
    <row r="16" spans="1:8" x14ac:dyDescent="0.25">
      <c r="A16" s="1">
        <v>8</v>
      </c>
      <c r="B16" t="s">
        <v>507</v>
      </c>
      <c r="C16" s="23">
        <v>101.5</v>
      </c>
      <c r="D16" t="s">
        <v>257</v>
      </c>
      <c r="E16" s="2"/>
    </row>
    <row r="17" spans="1:9" x14ac:dyDescent="0.25">
      <c r="A17" s="1">
        <v>8</v>
      </c>
      <c r="B17" t="s">
        <v>489</v>
      </c>
      <c r="C17" s="23">
        <v>101.5</v>
      </c>
      <c r="D17" t="s">
        <v>257</v>
      </c>
      <c r="E17" s="2"/>
    </row>
    <row r="18" spans="1:9" x14ac:dyDescent="0.25">
      <c r="A18" s="1">
        <v>8</v>
      </c>
      <c r="B18" t="s">
        <v>490</v>
      </c>
      <c r="C18" s="23">
        <v>101.5</v>
      </c>
      <c r="D18" t="s">
        <v>257</v>
      </c>
      <c r="E18" s="2"/>
    </row>
    <row r="19" spans="1:9" x14ac:dyDescent="0.25">
      <c r="A19" s="1">
        <v>11</v>
      </c>
      <c r="B19" t="s">
        <v>345</v>
      </c>
      <c r="C19" s="23">
        <v>86.86</v>
      </c>
      <c r="D19" t="s">
        <v>257</v>
      </c>
      <c r="E19" s="2"/>
    </row>
    <row r="20" spans="1:9" x14ac:dyDescent="0.25">
      <c r="A20" s="1"/>
      <c r="B20" t="s">
        <v>480</v>
      </c>
      <c r="C20" s="23"/>
      <c r="E20" s="2"/>
    </row>
    <row r="21" spans="1:9" x14ac:dyDescent="0.25">
      <c r="A21" s="1" t="s">
        <v>18</v>
      </c>
      <c r="C21" s="23"/>
      <c r="D21" s="1" t="s">
        <v>152</v>
      </c>
      <c r="E21" s="2">
        <f>SUM(C22:C24)/3</f>
        <v>77.346666666666678</v>
      </c>
      <c r="F21" t="s">
        <v>153</v>
      </c>
    </row>
    <row r="22" spans="1:9" x14ac:dyDescent="0.25">
      <c r="A22" s="1">
        <v>1</v>
      </c>
      <c r="B22" t="s">
        <v>20</v>
      </c>
      <c r="C22" s="23">
        <v>98.5</v>
      </c>
      <c r="D22" t="s">
        <v>265</v>
      </c>
      <c r="E22" s="2"/>
    </row>
    <row r="23" spans="1:9" x14ac:dyDescent="0.25">
      <c r="A23" s="1">
        <v>2</v>
      </c>
      <c r="B23" t="s">
        <v>247</v>
      </c>
      <c r="C23" s="23">
        <v>76.86</v>
      </c>
      <c r="D23" t="s">
        <v>265</v>
      </c>
      <c r="E23" s="2"/>
    </row>
    <row r="24" spans="1:9" x14ac:dyDescent="0.25">
      <c r="A24" s="1">
        <v>3</v>
      </c>
      <c r="B24" t="s">
        <v>273</v>
      </c>
      <c r="C24" s="23">
        <v>56.68</v>
      </c>
      <c r="D24" t="s">
        <v>265</v>
      </c>
      <c r="E24" s="2"/>
    </row>
    <row r="25" spans="1:9" x14ac:dyDescent="0.25">
      <c r="A25" s="1"/>
      <c r="C25" s="23"/>
      <c r="E25" s="2"/>
    </row>
    <row r="26" spans="1:9" x14ac:dyDescent="0.25">
      <c r="A26" s="1"/>
      <c r="B26" t="s">
        <v>480</v>
      </c>
      <c r="C26" s="23"/>
      <c r="E26" s="2"/>
    </row>
    <row r="27" spans="1:9" x14ac:dyDescent="0.25">
      <c r="A27" s="1" t="s">
        <v>72</v>
      </c>
      <c r="C27" s="23"/>
      <c r="E27" s="2"/>
    </row>
    <row r="28" spans="1:9" x14ac:dyDescent="0.25">
      <c r="A28" s="21" t="s">
        <v>0</v>
      </c>
      <c r="B28" s="19"/>
      <c r="C28" s="23"/>
      <c r="D28" s="21" t="s">
        <v>152</v>
      </c>
      <c r="E28" s="2">
        <f>SUM(C29:C51)/23</f>
        <v>113.84173913043477</v>
      </c>
      <c r="F28" s="19" t="s">
        <v>153</v>
      </c>
      <c r="G28" s="19"/>
      <c r="H28" s="19"/>
      <c r="I28" s="19"/>
    </row>
    <row r="29" spans="1:9" x14ac:dyDescent="0.25">
      <c r="A29" s="31">
        <v>1</v>
      </c>
      <c r="B29" s="26" t="s">
        <v>33</v>
      </c>
      <c r="C29" s="31">
        <v>135.97999999999999</v>
      </c>
      <c r="D29" s="19" t="s">
        <v>700</v>
      </c>
      <c r="E29" s="2"/>
      <c r="F29" s="19"/>
      <c r="G29" s="19"/>
      <c r="H29" s="19"/>
      <c r="I29" s="19"/>
    </row>
    <row r="30" spans="1:9" x14ac:dyDescent="0.25">
      <c r="A30" s="31">
        <v>2</v>
      </c>
      <c r="B30" s="26" t="s">
        <v>4</v>
      </c>
      <c r="C30" s="31">
        <v>134.97999999999999</v>
      </c>
      <c r="D30" s="19" t="s">
        <v>700</v>
      </c>
      <c r="E30" s="2"/>
      <c r="F30" s="19"/>
      <c r="G30" s="19"/>
      <c r="H30" s="19"/>
      <c r="I30" s="19"/>
    </row>
    <row r="31" spans="1:9" x14ac:dyDescent="0.25">
      <c r="A31" s="31">
        <v>3</v>
      </c>
      <c r="B31" s="26" t="s">
        <v>701</v>
      </c>
      <c r="C31" s="31">
        <v>132</v>
      </c>
      <c r="D31" s="19" t="s">
        <v>700</v>
      </c>
      <c r="E31" s="2"/>
      <c r="F31" s="19"/>
      <c r="G31" s="19"/>
      <c r="H31" s="19"/>
      <c r="I31" s="19"/>
    </row>
    <row r="32" spans="1:9" x14ac:dyDescent="0.25">
      <c r="A32" s="31">
        <v>4</v>
      </c>
      <c r="B32" s="26" t="s">
        <v>702</v>
      </c>
      <c r="C32" s="31">
        <v>130.6</v>
      </c>
      <c r="D32" s="19" t="s">
        <v>700</v>
      </c>
      <c r="E32" s="2"/>
      <c r="F32" s="19"/>
      <c r="G32" s="19"/>
      <c r="H32" s="19"/>
      <c r="I32" s="19"/>
    </row>
    <row r="33" spans="1:9" x14ac:dyDescent="0.25">
      <c r="A33" s="31">
        <v>4</v>
      </c>
      <c r="B33" s="26" t="s">
        <v>686</v>
      </c>
      <c r="C33" s="31">
        <v>130.6</v>
      </c>
      <c r="D33" s="19" t="s">
        <v>700</v>
      </c>
      <c r="E33" s="2"/>
      <c r="F33" s="19"/>
      <c r="G33" s="19"/>
      <c r="H33" s="19"/>
      <c r="I33" s="19"/>
    </row>
    <row r="34" spans="1:9" x14ac:dyDescent="0.25">
      <c r="A34" s="31">
        <v>6</v>
      </c>
      <c r="B34" s="26" t="s">
        <v>687</v>
      </c>
      <c r="C34" s="31">
        <v>126.4</v>
      </c>
      <c r="D34" s="19" t="s">
        <v>700</v>
      </c>
      <c r="E34" s="2"/>
      <c r="F34" s="19"/>
      <c r="G34" s="19"/>
      <c r="H34" s="19"/>
      <c r="I34" s="19"/>
    </row>
    <row r="35" spans="1:9" x14ac:dyDescent="0.25">
      <c r="A35" s="31">
        <v>7</v>
      </c>
      <c r="B35" s="26" t="s">
        <v>508</v>
      </c>
      <c r="C35" s="31">
        <v>120</v>
      </c>
      <c r="D35" s="19" t="s">
        <v>700</v>
      </c>
      <c r="E35" s="2"/>
      <c r="F35" s="19"/>
      <c r="G35" s="19"/>
      <c r="H35" s="19"/>
      <c r="I35" s="19"/>
    </row>
    <row r="36" spans="1:9" x14ac:dyDescent="0.25">
      <c r="A36" s="31">
        <v>7</v>
      </c>
      <c r="B36" s="26" t="s">
        <v>703</v>
      </c>
      <c r="C36" s="31">
        <v>120</v>
      </c>
      <c r="D36" s="19" t="s">
        <v>700</v>
      </c>
      <c r="E36" s="2"/>
      <c r="F36" s="19"/>
      <c r="G36" s="19"/>
      <c r="H36" s="19"/>
      <c r="I36" s="19"/>
    </row>
    <row r="37" spans="1:9" x14ac:dyDescent="0.25">
      <c r="A37" s="31">
        <v>7</v>
      </c>
      <c r="B37" s="26" t="s">
        <v>704</v>
      </c>
      <c r="C37" s="31">
        <v>120</v>
      </c>
      <c r="D37" s="19" t="s">
        <v>700</v>
      </c>
      <c r="E37" s="2"/>
      <c r="F37" s="19"/>
      <c r="G37" s="19"/>
      <c r="H37" s="19"/>
      <c r="I37" s="19"/>
    </row>
    <row r="38" spans="1:9" x14ac:dyDescent="0.25">
      <c r="A38" s="31">
        <v>10</v>
      </c>
      <c r="B38" s="26" t="s">
        <v>705</v>
      </c>
      <c r="C38" s="31">
        <v>115</v>
      </c>
      <c r="D38" s="19" t="s">
        <v>700</v>
      </c>
      <c r="E38" s="2"/>
      <c r="F38" s="19"/>
      <c r="G38" s="19"/>
      <c r="H38" s="19"/>
      <c r="I38" s="19"/>
    </row>
    <row r="39" spans="1:9" x14ac:dyDescent="0.25">
      <c r="A39" s="31">
        <v>11</v>
      </c>
      <c r="B39" s="26" t="s">
        <v>688</v>
      </c>
      <c r="C39" s="31">
        <v>110</v>
      </c>
      <c r="D39" s="19" t="s">
        <v>700</v>
      </c>
      <c r="E39" s="2"/>
      <c r="F39" s="19"/>
      <c r="G39" s="19"/>
      <c r="H39" s="19"/>
      <c r="I39" s="19"/>
    </row>
    <row r="40" spans="1:9" x14ac:dyDescent="0.25">
      <c r="A40" s="31">
        <v>11</v>
      </c>
      <c r="B40" s="26" t="s">
        <v>343</v>
      </c>
      <c r="C40" s="31">
        <v>110</v>
      </c>
      <c r="D40" s="19" t="s">
        <v>700</v>
      </c>
      <c r="E40" s="2"/>
      <c r="F40" s="19"/>
      <c r="G40" s="19"/>
      <c r="H40" s="19"/>
      <c r="I40" s="19"/>
    </row>
    <row r="41" spans="1:9" x14ac:dyDescent="0.25">
      <c r="A41" s="31">
        <v>11</v>
      </c>
      <c r="B41" s="26" t="s">
        <v>694</v>
      </c>
      <c r="C41" s="31">
        <v>110</v>
      </c>
      <c r="D41" s="19" t="s">
        <v>700</v>
      </c>
      <c r="E41" s="2"/>
      <c r="F41" s="19"/>
      <c r="G41" s="19"/>
      <c r="H41" s="19"/>
      <c r="I41" s="19"/>
    </row>
    <row r="42" spans="1:9" x14ac:dyDescent="0.25">
      <c r="A42" s="31">
        <v>11</v>
      </c>
      <c r="B42" s="26" t="s">
        <v>706</v>
      </c>
      <c r="C42" s="31">
        <v>110</v>
      </c>
      <c r="D42" s="19" t="s">
        <v>700</v>
      </c>
      <c r="E42" s="2"/>
      <c r="F42" s="19"/>
      <c r="G42" s="19"/>
      <c r="H42" s="19"/>
      <c r="I42" s="19"/>
    </row>
    <row r="43" spans="1:9" x14ac:dyDescent="0.25">
      <c r="A43" s="31">
        <v>11</v>
      </c>
      <c r="B43" s="26" t="s">
        <v>707</v>
      </c>
      <c r="C43" s="31">
        <v>110</v>
      </c>
      <c r="D43" s="19" t="s">
        <v>700</v>
      </c>
      <c r="E43" s="2"/>
      <c r="F43" s="19"/>
      <c r="G43" s="19"/>
      <c r="H43" s="19"/>
      <c r="I43" s="19"/>
    </row>
    <row r="44" spans="1:9" x14ac:dyDescent="0.25">
      <c r="A44" s="31">
        <v>11</v>
      </c>
      <c r="B44" s="26" t="s">
        <v>147</v>
      </c>
      <c r="C44" s="31">
        <v>110</v>
      </c>
      <c r="D44" s="19" t="s">
        <v>700</v>
      </c>
      <c r="E44" s="2"/>
      <c r="F44" s="19"/>
      <c r="G44" s="19"/>
      <c r="H44" s="19"/>
      <c r="I44" s="19"/>
    </row>
    <row r="45" spans="1:9" x14ac:dyDescent="0.25">
      <c r="A45" s="31">
        <v>11</v>
      </c>
      <c r="B45" s="26" t="s">
        <v>708</v>
      </c>
      <c r="C45" s="31">
        <v>110</v>
      </c>
      <c r="D45" s="19" t="s">
        <v>700</v>
      </c>
      <c r="E45" s="2"/>
      <c r="F45" s="19"/>
      <c r="G45" s="19"/>
      <c r="H45" s="19"/>
      <c r="I45" s="19"/>
    </row>
    <row r="46" spans="1:9" x14ac:dyDescent="0.25">
      <c r="A46" s="31">
        <v>18</v>
      </c>
      <c r="B46" s="26" t="s">
        <v>692</v>
      </c>
      <c r="C46" s="31">
        <v>106.1</v>
      </c>
      <c r="D46" s="19" t="s">
        <v>700</v>
      </c>
      <c r="E46" s="2"/>
      <c r="F46" s="19"/>
      <c r="G46" s="19"/>
      <c r="H46" s="19"/>
      <c r="I46" s="19"/>
    </row>
    <row r="47" spans="1:9" x14ac:dyDescent="0.25">
      <c r="A47" s="31">
        <v>18</v>
      </c>
      <c r="B47" s="26" t="s">
        <v>693</v>
      </c>
      <c r="C47" s="31">
        <v>106.1</v>
      </c>
      <c r="D47" s="19" t="s">
        <v>700</v>
      </c>
      <c r="E47" s="2"/>
      <c r="F47" s="19"/>
      <c r="G47" s="19"/>
      <c r="H47" s="19"/>
      <c r="I47" s="19"/>
    </row>
    <row r="48" spans="1:9" x14ac:dyDescent="0.25">
      <c r="A48" s="31">
        <v>18</v>
      </c>
      <c r="B48" s="26" t="s">
        <v>709</v>
      </c>
      <c r="C48" s="31">
        <v>106.1</v>
      </c>
      <c r="D48" s="19" t="s">
        <v>700</v>
      </c>
      <c r="E48" s="2"/>
      <c r="F48" s="19"/>
      <c r="G48" s="19"/>
      <c r="H48" s="19"/>
      <c r="I48" s="19"/>
    </row>
    <row r="49" spans="1:9" x14ac:dyDescent="0.25">
      <c r="A49" s="31">
        <v>21</v>
      </c>
      <c r="B49" s="26" t="s">
        <v>710</v>
      </c>
      <c r="C49" s="31">
        <v>95</v>
      </c>
      <c r="D49" s="19" t="s">
        <v>700</v>
      </c>
      <c r="E49" s="2"/>
      <c r="F49" s="19"/>
      <c r="G49" s="19"/>
      <c r="H49" s="19"/>
      <c r="I49" s="19"/>
    </row>
    <row r="50" spans="1:9" x14ac:dyDescent="0.25">
      <c r="A50" s="31">
        <v>22</v>
      </c>
      <c r="B50" s="26" t="s">
        <v>711</v>
      </c>
      <c r="C50" s="31">
        <v>90.1</v>
      </c>
      <c r="D50" s="19" t="s">
        <v>700</v>
      </c>
      <c r="E50" s="2"/>
      <c r="F50" s="19"/>
      <c r="G50" s="19"/>
      <c r="H50" s="19"/>
      <c r="I50" s="19"/>
    </row>
    <row r="51" spans="1:9" x14ac:dyDescent="0.25">
      <c r="A51" s="31">
        <v>23</v>
      </c>
      <c r="B51" s="26" t="s">
        <v>249</v>
      </c>
      <c r="C51" s="31">
        <v>79.400000000000006</v>
      </c>
      <c r="D51" s="19" t="s">
        <v>700</v>
      </c>
      <c r="E51" s="2"/>
      <c r="F51" s="19"/>
      <c r="G51" s="19"/>
      <c r="H51" s="19"/>
      <c r="I51" s="19"/>
    </row>
    <row r="52" spans="1:9" x14ac:dyDescent="0.25">
      <c r="A52" s="21"/>
      <c r="B52" s="19" t="s">
        <v>480</v>
      </c>
      <c r="C52" s="23"/>
      <c r="D52" s="19"/>
      <c r="E52" s="2"/>
      <c r="F52" s="19"/>
      <c r="G52" s="19"/>
      <c r="H52" s="19"/>
      <c r="I52" s="19"/>
    </row>
    <row r="53" spans="1:9" x14ac:dyDescent="0.25">
      <c r="A53" s="21" t="s">
        <v>18</v>
      </c>
      <c r="B53" s="19"/>
      <c r="C53" s="23"/>
      <c r="D53" s="19"/>
      <c r="E53" s="2"/>
      <c r="F53" s="19"/>
      <c r="G53" s="19"/>
      <c r="H53" s="19"/>
      <c r="I53" s="19"/>
    </row>
    <row r="54" spans="1:9" x14ac:dyDescent="0.25">
      <c r="A54" s="31">
        <v>1</v>
      </c>
      <c r="B54" s="26" t="s">
        <v>20</v>
      </c>
      <c r="C54" s="31">
        <v>84.6</v>
      </c>
      <c r="D54" s="19" t="s">
        <v>700</v>
      </c>
      <c r="E54" s="2"/>
      <c r="F54" s="19"/>
      <c r="G54" s="19"/>
      <c r="H54" s="19"/>
      <c r="I54" s="19"/>
    </row>
    <row r="55" spans="1:9" x14ac:dyDescent="0.25">
      <c r="A55" s="21"/>
      <c r="B55" s="19" t="s">
        <v>480</v>
      </c>
      <c r="C55" s="23"/>
      <c r="D55" s="19"/>
      <c r="E55" s="2"/>
      <c r="F55" s="19"/>
      <c r="G55" s="19"/>
      <c r="H55" s="19"/>
      <c r="I55" s="19"/>
    </row>
    <row r="56" spans="1:9" x14ac:dyDescent="0.25">
      <c r="A56" s="21" t="s">
        <v>916</v>
      </c>
      <c r="B56" s="19"/>
      <c r="C56" s="23"/>
      <c r="D56" s="19"/>
      <c r="E56" s="2"/>
      <c r="F56" s="19"/>
      <c r="G56" s="19"/>
      <c r="H56" s="19"/>
      <c r="I56" s="19"/>
    </row>
    <row r="57" spans="1:9" x14ac:dyDescent="0.25">
      <c r="A57" s="21" t="s">
        <v>0</v>
      </c>
      <c r="B57" s="19"/>
      <c r="C57" s="23"/>
      <c r="D57" s="19"/>
      <c r="E57" s="2"/>
      <c r="F57" s="19"/>
      <c r="G57" s="19"/>
      <c r="H57" s="19"/>
      <c r="I57" s="19"/>
    </row>
    <row r="58" spans="1:9" x14ac:dyDescent="0.25">
      <c r="A58" s="21">
        <v>1</v>
      </c>
      <c r="B58" s="19" t="s">
        <v>913</v>
      </c>
      <c r="C58" s="23">
        <v>129.69999999999999</v>
      </c>
      <c r="D58" s="19" t="s">
        <v>897</v>
      </c>
      <c r="E58" s="2"/>
      <c r="F58" s="19"/>
      <c r="G58" s="19"/>
      <c r="H58" s="19"/>
      <c r="I58" s="19"/>
    </row>
    <row r="59" spans="1:9" x14ac:dyDescent="0.25">
      <c r="A59" s="21">
        <v>2</v>
      </c>
      <c r="B59" s="19" t="s">
        <v>911</v>
      </c>
      <c r="C59" s="23">
        <v>128.4</v>
      </c>
      <c r="D59" s="19" t="s">
        <v>897</v>
      </c>
      <c r="E59" s="2"/>
      <c r="F59" s="19"/>
      <c r="G59" s="19"/>
      <c r="H59" s="19"/>
      <c r="I59" s="19"/>
    </row>
    <row r="60" spans="1:9" x14ac:dyDescent="0.25">
      <c r="A60" s="21">
        <v>3</v>
      </c>
      <c r="B60" s="19" t="s">
        <v>912</v>
      </c>
      <c r="C60" s="23">
        <v>125.95</v>
      </c>
      <c r="D60" s="19" t="s">
        <v>897</v>
      </c>
      <c r="E60" s="2"/>
      <c r="F60" s="19"/>
      <c r="G60" s="19"/>
      <c r="H60" s="19"/>
      <c r="I60" s="19"/>
    </row>
    <row r="61" spans="1:9" x14ac:dyDescent="0.25">
      <c r="A61" s="21">
        <v>4</v>
      </c>
      <c r="B61" s="19" t="s">
        <v>910</v>
      </c>
      <c r="C61" s="23">
        <v>85.75</v>
      </c>
      <c r="D61" s="19" t="s">
        <v>897</v>
      </c>
      <c r="E61" s="2"/>
      <c r="F61" s="19"/>
      <c r="G61" s="19"/>
      <c r="H61" s="19"/>
      <c r="I61" s="19"/>
    </row>
    <row r="62" spans="1:9" x14ac:dyDescent="0.25">
      <c r="A62" s="21"/>
      <c r="B62" s="19" t="s">
        <v>480</v>
      </c>
      <c r="C62" s="23"/>
      <c r="D62" s="19"/>
      <c r="E62" s="2"/>
      <c r="F62" s="19"/>
      <c r="G62" s="19"/>
      <c r="H62" s="19"/>
      <c r="I62" s="19"/>
    </row>
    <row r="63" spans="1:9" x14ac:dyDescent="0.25">
      <c r="A63" s="21" t="s">
        <v>18</v>
      </c>
      <c r="B63" s="19"/>
      <c r="C63" s="23"/>
      <c r="D63" s="19"/>
      <c r="E63" s="2"/>
      <c r="F63" s="19"/>
      <c r="G63" s="19"/>
      <c r="H63" s="19"/>
      <c r="I63" s="19"/>
    </row>
    <row r="64" spans="1:9" x14ac:dyDescent="0.25">
      <c r="A64" s="21">
        <v>1</v>
      </c>
      <c r="B64" s="19" t="s">
        <v>20</v>
      </c>
      <c r="C64" s="23">
        <v>75</v>
      </c>
      <c r="D64" s="19" t="s">
        <v>897</v>
      </c>
      <c r="E64" s="2"/>
      <c r="F64" s="19"/>
      <c r="G64" s="19"/>
      <c r="H64" s="19"/>
      <c r="I64" s="19"/>
    </row>
    <row r="65" spans="1:9" x14ac:dyDescent="0.25">
      <c r="A65" s="21">
        <v>2</v>
      </c>
      <c r="B65" s="19" t="s">
        <v>914</v>
      </c>
      <c r="C65" s="23">
        <v>67.45</v>
      </c>
      <c r="D65" s="19" t="s">
        <v>897</v>
      </c>
      <c r="E65" s="2"/>
      <c r="F65" s="19"/>
      <c r="G65" s="19"/>
      <c r="H65" s="19"/>
      <c r="I65" s="19"/>
    </row>
    <row r="66" spans="1:9" x14ac:dyDescent="0.25">
      <c r="A66" s="21">
        <v>3</v>
      </c>
      <c r="B66" s="19" t="s">
        <v>915</v>
      </c>
      <c r="C66" s="23">
        <v>50</v>
      </c>
      <c r="D66" s="19" t="s">
        <v>897</v>
      </c>
      <c r="E66" s="2"/>
      <c r="F66" s="19"/>
      <c r="G66" s="19"/>
      <c r="H66" s="19"/>
      <c r="I66" s="19"/>
    </row>
    <row r="67" spans="1:9" x14ac:dyDescent="0.25">
      <c r="A67" s="21"/>
      <c r="B67" s="19" t="s">
        <v>480</v>
      </c>
      <c r="C67" s="23"/>
      <c r="D67" s="19"/>
      <c r="E67" s="2"/>
      <c r="F67" s="19"/>
      <c r="G67" s="19"/>
      <c r="H67" s="19"/>
      <c r="I67" s="19"/>
    </row>
    <row r="68" spans="1:9" x14ac:dyDescent="0.25">
      <c r="A68" s="21"/>
      <c r="B68" s="19"/>
      <c r="C68" s="23"/>
      <c r="D68" s="19"/>
      <c r="E68" s="2"/>
      <c r="F68" s="19"/>
      <c r="G68" s="19"/>
      <c r="H68" s="19"/>
      <c r="I68" s="19"/>
    </row>
    <row r="69" spans="1:9" x14ac:dyDescent="0.25">
      <c r="A69" s="1" t="s">
        <v>844</v>
      </c>
      <c r="C69" s="23"/>
      <c r="D69" s="21" t="s">
        <v>186</v>
      </c>
      <c r="E69" s="2">
        <f>SUM(C71:C79)/9</f>
        <v>16.111111111111111</v>
      </c>
      <c r="F69" s="19" t="s">
        <v>727</v>
      </c>
      <c r="G69" s="19"/>
      <c r="H69" s="19"/>
      <c r="I69" s="19"/>
    </row>
    <row r="70" spans="1:9" x14ac:dyDescent="0.25">
      <c r="A70" s="21" t="s">
        <v>0</v>
      </c>
      <c r="B70" s="19"/>
      <c r="C70" s="23" t="s">
        <v>855</v>
      </c>
      <c r="D70" s="19"/>
      <c r="E70" s="2"/>
      <c r="F70" s="19"/>
      <c r="G70" s="19"/>
      <c r="H70" s="19"/>
      <c r="I70" s="19"/>
    </row>
    <row r="71" spans="1:9" x14ac:dyDescent="0.25">
      <c r="A71" s="21">
        <v>1</v>
      </c>
      <c r="B71" s="26" t="s">
        <v>138</v>
      </c>
      <c r="C71" s="31">
        <v>38</v>
      </c>
      <c r="D71" s="19" t="s">
        <v>980</v>
      </c>
      <c r="E71" s="2"/>
      <c r="F71" s="19"/>
      <c r="G71" s="19"/>
      <c r="H71" s="19"/>
      <c r="I71" s="19"/>
    </row>
    <row r="72" spans="1:9" x14ac:dyDescent="0.25">
      <c r="A72" s="21">
        <v>2</v>
      </c>
      <c r="B72" s="26" t="s">
        <v>4</v>
      </c>
      <c r="C72" s="31">
        <v>36</v>
      </c>
      <c r="D72" s="19" t="s">
        <v>841</v>
      </c>
      <c r="E72" s="20"/>
      <c r="F72" s="19"/>
      <c r="G72" s="19"/>
      <c r="H72" s="19"/>
      <c r="I72" s="19"/>
    </row>
    <row r="73" spans="1:9" x14ac:dyDescent="0.25">
      <c r="A73" s="21">
        <v>3</v>
      </c>
      <c r="B73" s="26" t="s">
        <v>291</v>
      </c>
      <c r="C73" s="31">
        <v>24</v>
      </c>
      <c r="D73" s="19" t="s">
        <v>841</v>
      </c>
      <c r="E73" s="2"/>
      <c r="F73" s="19"/>
      <c r="G73" s="19"/>
      <c r="H73" s="21"/>
      <c r="I73" s="19"/>
    </row>
    <row r="74" spans="1:9" x14ac:dyDescent="0.25">
      <c r="A74" s="21">
        <v>4</v>
      </c>
      <c r="B74" s="26" t="s">
        <v>978</v>
      </c>
      <c r="C74" s="31">
        <v>13</v>
      </c>
      <c r="D74" s="19" t="s">
        <v>980</v>
      </c>
      <c r="E74" s="2"/>
      <c r="F74" s="19"/>
      <c r="G74" s="19"/>
      <c r="H74" s="21"/>
      <c r="I74" s="19"/>
    </row>
    <row r="75" spans="1:9" x14ac:dyDescent="0.25">
      <c r="A75" s="21">
        <v>5</v>
      </c>
      <c r="B75" s="26" t="s">
        <v>343</v>
      </c>
      <c r="C75" s="31">
        <v>11</v>
      </c>
      <c r="D75" s="19" t="s">
        <v>980</v>
      </c>
      <c r="E75" s="2"/>
      <c r="F75" s="19"/>
      <c r="G75" s="19"/>
      <c r="H75" s="21"/>
      <c r="I75" s="19"/>
    </row>
    <row r="76" spans="1:9" x14ac:dyDescent="0.25">
      <c r="A76" s="21">
        <v>6</v>
      </c>
      <c r="B76" s="26" t="s">
        <v>232</v>
      </c>
      <c r="C76" s="31">
        <v>8</v>
      </c>
      <c r="D76" s="19" t="s">
        <v>841</v>
      </c>
      <c r="E76" s="2"/>
      <c r="F76" s="19"/>
      <c r="G76" s="19"/>
      <c r="H76" s="21"/>
      <c r="I76" s="19"/>
    </row>
    <row r="77" spans="1:9" x14ac:dyDescent="0.25">
      <c r="A77" s="21">
        <v>7</v>
      </c>
      <c r="B77" s="26" t="s">
        <v>330</v>
      </c>
      <c r="C77" s="31">
        <v>7</v>
      </c>
      <c r="D77" s="19" t="s">
        <v>980</v>
      </c>
      <c r="E77" s="2"/>
      <c r="F77" s="19"/>
      <c r="G77" s="19"/>
      <c r="H77" s="21"/>
      <c r="I77" s="19"/>
    </row>
    <row r="78" spans="1:9" x14ac:dyDescent="0.25">
      <c r="A78" s="21">
        <v>8</v>
      </c>
      <c r="B78" s="26" t="s">
        <v>839</v>
      </c>
      <c r="C78" s="31">
        <v>5</v>
      </c>
      <c r="D78" s="19" t="s">
        <v>841</v>
      </c>
      <c r="E78" s="2"/>
      <c r="F78" s="19"/>
      <c r="G78" s="19"/>
      <c r="H78" s="21"/>
      <c r="I78" s="19"/>
    </row>
    <row r="79" spans="1:9" x14ac:dyDescent="0.25">
      <c r="A79" s="21">
        <v>9</v>
      </c>
      <c r="B79" s="26" t="s">
        <v>979</v>
      </c>
      <c r="C79" s="31">
        <v>3</v>
      </c>
      <c r="D79" s="19" t="s">
        <v>980</v>
      </c>
      <c r="E79" s="2"/>
      <c r="F79" s="19"/>
      <c r="G79" s="19"/>
      <c r="H79" s="21"/>
      <c r="I79" s="19"/>
    </row>
    <row r="80" spans="1:9" x14ac:dyDescent="0.25">
      <c r="A80" s="21"/>
      <c r="B80" s="19"/>
      <c r="C80" s="23" t="s">
        <v>845</v>
      </c>
      <c r="D80" s="19"/>
      <c r="E80" s="2"/>
      <c r="F80" s="19"/>
      <c r="G80" s="19"/>
      <c r="H80" s="21"/>
      <c r="I80" s="26"/>
    </row>
    <row r="81" spans="1:9" x14ac:dyDescent="0.25">
      <c r="A81" s="21">
        <v>10</v>
      </c>
      <c r="B81" s="26" t="s">
        <v>251</v>
      </c>
      <c r="C81" s="31">
        <v>10</v>
      </c>
      <c r="D81" s="19" t="s">
        <v>841</v>
      </c>
      <c r="E81" s="2"/>
      <c r="F81" s="19"/>
      <c r="G81" s="19"/>
      <c r="H81" s="21"/>
      <c r="I81" s="19"/>
    </row>
    <row r="82" spans="1:9" x14ac:dyDescent="0.25">
      <c r="A82" s="21">
        <v>11</v>
      </c>
      <c r="B82" s="26" t="s">
        <v>838</v>
      </c>
      <c r="C82" s="31">
        <v>9</v>
      </c>
      <c r="D82" s="19" t="s">
        <v>841</v>
      </c>
      <c r="E82" s="2"/>
      <c r="F82" s="19"/>
      <c r="G82" s="19"/>
      <c r="H82" s="21"/>
      <c r="I82" s="19"/>
    </row>
    <row r="83" spans="1:9" x14ac:dyDescent="0.25">
      <c r="A83" s="21"/>
      <c r="B83" s="19" t="s">
        <v>480</v>
      </c>
      <c r="C83" s="23"/>
      <c r="D83" s="19"/>
      <c r="E83" s="2"/>
      <c r="F83" s="19"/>
      <c r="G83" s="19"/>
      <c r="H83" s="21"/>
      <c r="I83" s="19"/>
    </row>
    <row r="84" spans="1:9" x14ac:dyDescent="0.25">
      <c r="A84" s="21" t="s">
        <v>18</v>
      </c>
      <c r="B84" s="19"/>
      <c r="C84" s="23" t="s">
        <v>847</v>
      </c>
      <c r="D84" s="19"/>
      <c r="E84" s="2"/>
      <c r="F84" s="19"/>
      <c r="G84" s="19"/>
      <c r="H84" s="21"/>
      <c r="I84" s="19"/>
    </row>
    <row r="85" spans="1:9" x14ac:dyDescent="0.25">
      <c r="A85" s="21">
        <v>1</v>
      </c>
      <c r="B85" s="26" t="s">
        <v>20</v>
      </c>
      <c r="C85" s="31">
        <v>27</v>
      </c>
      <c r="D85" s="19" t="s">
        <v>841</v>
      </c>
      <c r="E85" s="2"/>
      <c r="F85" s="19"/>
      <c r="G85" s="19"/>
      <c r="H85" s="19"/>
      <c r="I85" s="19"/>
    </row>
    <row r="86" spans="1:9" x14ac:dyDescent="0.25">
      <c r="A86" s="21">
        <v>2</v>
      </c>
      <c r="B86" s="26" t="s">
        <v>526</v>
      </c>
      <c r="C86" s="31">
        <v>16</v>
      </c>
      <c r="D86" s="19" t="s">
        <v>841</v>
      </c>
      <c r="E86" s="2"/>
      <c r="F86" s="19"/>
      <c r="G86" s="19"/>
      <c r="H86" s="19"/>
      <c r="I86" s="19"/>
    </row>
    <row r="87" spans="1:9" x14ac:dyDescent="0.25">
      <c r="A87" s="21"/>
      <c r="B87" s="19"/>
      <c r="C87" s="23" t="s">
        <v>846</v>
      </c>
      <c r="D87" s="19"/>
      <c r="E87" s="2"/>
      <c r="F87" s="19"/>
      <c r="G87" s="19"/>
      <c r="H87" s="19"/>
      <c r="I87" s="26"/>
    </row>
    <row r="88" spans="1:9" x14ac:dyDescent="0.25">
      <c r="A88" s="21">
        <v>3</v>
      </c>
      <c r="B88" s="26" t="s">
        <v>842</v>
      </c>
      <c r="C88" s="31">
        <v>24</v>
      </c>
      <c r="D88" s="19" t="s">
        <v>841</v>
      </c>
      <c r="E88" s="2"/>
      <c r="F88" s="19"/>
      <c r="G88" s="19"/>
      <c r="H88" s="19"/>
      <c r="I88" s="26"/>
    </row>
    <row r="89" spans="1:9" x14ac:dyDescent="0.25">
      <c r="A89" s="21">
        <v>4</v>
      </c>
      <c r="B89" s="26" t="s">
        <v>273</v>
      </c>
      <c r="C89" s="31">
        <v>10</v>
      </c>
      <c r="D89" s="19" t="s">
        <v>841</v>
      </c>
      <c r="E89" s="2"/>
      <c r="F89" s="19"/>
      <c r="G89" s="19"/>
      <c r="H89" s="19"/>
      <c r="I89" s="26"/>
    </row>
    <row r="90" spans="1:9" x14ac:dyDescent="0.25">
      <c r="A90" s="21"/>
      <c r="B90" s="26"/>
      <c r="C90" s="31" t="s">
        <v>848</v>
      </c>
      <c r="D90" s="19"/>
      <c r="E90" s="2"/>
      <c r="F90" s="19"/>
      <c r="G90" s="19"/>
      <c r="H90" s="19"/>
      <c r="I90" s="26"/>
    </row>
    <row r="91" spans="1:9" x14ac:dyDescent="0.25">
      <c r="A91" s="21">
        <v>5</v>
      </c>
      <c r="B91" s="26" t="s">
        <v>843</v>
      </c>
      <c r="C91" s="31">
        <v>5</v>
      </c>
      <c r="D91" s="19" t="s">
        <v>841</v>
      </c>
      <c r="E91" s="2"/>
      <c r="F91" s="19"/>
      <c r="G91" s="19"/>
      <c r="H91" s="19"/>
      <c r="I91" s="26"/>
    </row>
    <row r="92" spans="1:9" x14ac:dyDescent="0.25">
      <c r="A92" s="21"/>
      <c r="B92" s="19" t="s">
        <v>480</v>
      </c>
      <c r="C92" s="23"/>
      <c r="D92" s="19"/>
      <c r="E92" s="2"/>
      <c r="F92" s="19"/>
      <c r="G92" s="19"/>
      <c r="H92" s="19"/>
      <c r="I92" s="26"/>
    </row>
    <row r="93" spans="1:9" x14ac:dyDescent="0.25">
      <c r="A93" s="21"/>
      <c r="B93" s="19"/>
      <c r="C93" s="23"/>
      <c r="D93" s="19"/>
      <c r="E93" s="2"/>
      <c r="F93" s="19"/>
      <c r="G93" s="19"/>
      <c r="H93" s="19"/>
      <c r="I93" s="19"/>
    </row>
    <row r="94" spans="1:9" x14ac:dyDescent="0.25">
      <c r="A94" s="1" t="s">
        <v>726</v>
      </c>
      <c r="C94" s="23"/>
      <c r="D94" s="21" t="s">
        <v>186</v>
      </c>
      <c r="E94" s="2">
        <f>SUM(C96:C133)/38</f>
        <v>22.394736842105264</v>
      </c>
      <c r="F94" s="19" t="s">
        <v>727</v>
      </c>
    </row>
    <row r="95" spans="1:9" x14ac:dyDescent="0.25">
      <c r="A95" s="21" t="s">
        <v>0</v>
      </c>
      <c r="B95" s="19"/>
      <c r="C95" s="23" t="s">
        <v>282</v>
      </c>
      <c r="D95" s="19"/>
      <c r="E95" s="2"/>
      <c r="F95" s="19"/>
      <c r="G95" s="19"/>
      <c r="H95" s="19"/>
      <c r="I95" s="19"/>
    </row>
    <row r="96" spans="1:9" x14ac:dyDescent="0.25">
      <c r="A96" s="31">
        <v>1</v>
      </c>
      <c r="B96" s="26" t="s">
        <v>696</v>
      </c>
      <c r="C96" s="31">
        <v>60</v>
      </c>
      <c r="D96" s="19" t="s">
        <v>700</v>
      </c>
      <c r="E96" s="2"/>
      <c r="F96" s="19"/>
      <c r="G96" s="19"/>
      <c r="H96" s="19"/>
      <c r="I96" s="19"/>
    </row>
    <row r="97" spans="1:9" x14ac:dyDescent="0.25">
      <c r="A97" s="31">
        <v>2</v>
      </c>
      <c r="B97" s="26" t="s">
        <v>4</v>
      </c>
      <c r="C97" s="31">
        <v>47</v>
      </c>
      <c r="D97" s="19" t="s">
        <v>700</v>
      </c>
      <c r="E97" s="2"/>
      <c r="F97" s="19"/>
      <c r="G97" s="19"/>
      <c r="H97" s="19"/>
      <c r="I97" s="19"/>
    </row>
    <row r="98" spans="1:9" x14ac:dyDescent="0.25">
      <c r="A98" s="31">
        <v>3</v>
      </c>
      <c r="B98" s="26" t="s">
        <v>508</v>
      </c>
      <c r="C98" s="31">
        <v>46</v>
      </c>
      <c r="D98" s="19" t="s">
        <v>700</v>
      </c>
      <c r="E98" s="2"/>
      <c r="F98" s="19"/>
      <c r="G98" s="19"/>
      <c r="H98" s="19"/>
      <c r="I98" s="19"/>
    </row>
    <row r="99" spans="1:9" x14ac:dyDescent="0.25">
      <c r="A99" s="31">
        <v>3</v>
      </c>
      <c r="B99" s="26" t="s">
        <v>33</v>
      </c>
      <c r="C99" s="31">
        <v>46</v>
      </c>
      <c r="D99" s="19" t="s">
        <v>700</v>
      </c>
      <c r="E99" s="2"/>
      <c r="F99" s="19"/>
      <c r="G99" s="19"/>
      <c r="H99" s="19"/>
      <c r="I99" s="19"/>
    </row>
    <row r="100" spans="1:9" x14ac:dyDescent="0.25">
      <c r="A100" s="31">
        <v>5</v>
      </c>
      <c r="B100" s="26" t="s">
        <v>702</v>
      </c>
      <c r="C100" s="31">
        <v>45</v>
      </c>
      <c r="D100" s="19" t="s">
        <v>700</v>
      </c>
      <c r="E100" s="2"/>
      <c r="F100" s="19"/>
      <c r="G100" s="19"/>
      <c r="H100" s="19"/>
      <c r="I100" s="19"/>
    </row>
    <row r="101" spans="1:9" x14ac:dyDescent="0.25">
      <c r="A101" s="31">
        <v>6</v>
      </c>
      <c r="B101" s="26" t="s">
        <v>712</v>
      </c>
      <c r="C101" s="31">
        <v>41</v>
      </c>
      <c r="D101" s="19" t="s">
        <v>700</v>
      </c>
      <c r="E101" s="2"/>
      <c r="F101" s="19"/>
      <c r="G101" s="19"/>
      <c r="H101" s="19"/>
      <c r="I101" s="19"/>
    </row>
    <row r="102" spans="1:9" x14ac:dyDescent="0.25">
      <c r="A102" s="31">
        <v>6</v>
      </c>
      <c r="B102" s="26" t="s">
        <v>686</v>
      </c>
      <c r="C102" s="31">
        <v>41</v>
      </c>
      <c r="D102" s="19" t="s">
        <v>700</v>
      </c>
      <c r="E102" s="2"/>
      <c r="F102" s="19"/>
      <c r="G102" s="19"/>
      <c r="H102" s="19"/>
      <c r="I102" s="19"/>
    </row>
    <row r="103" spans="1:9" x14ac:dyDescent="0.25">
      <c r="A103" s="31">
        <v>8</v>
      </c>
      <c r="B103" s="26" t="s">
        <v>694</v>
      </c>
      <c r="C103" s="31">
        <v>38</v>
      </c>
      <c r="D103" s="19" t="s">
        <v>700</v>
      </c>
      <c r="E103" s="2"/>
      <c r="F103" s="19"/>
      <c r="G103" s="19"/>
      <c r="H103" s="19"/>
      <c r="I103" s="19"/>
    </row>
    <row r="104" spans="1:9" x14ac:dyDescent="0.25">
      <c r="A104" s="31">
        <v>8</v>
      </c>
      <c r="B104" s="26" t="s">
        <v>704</v>
      </c>
      <c r="C104" s="31">
        <v>38</v>
      </c>
      <c r="D104" s="19" t="s">
        <v>700</v>
      </c>
      <c r="E104" s="2"/>
      <c r="F104" s="19"/>
      <c r="G104" s="19"/>
      <c r="H104" s="19"/>
      <c r="I104" s="19"/>
    </row>
    <row r="105" spans="1:9" x14ac:dyDescent="0.25">
      <c r="A105" s="31">
        <v>10</v>
      </c>
      <c r="B105" s="26" t="s">
        <v>687</v>
      </c>
      <c r="C105" s="31">
        <v>37</v>
      </c>
      <c r="D105" s="19" t="s">
        <v>700</v>
      </c>
      <c r="E105" s="2"/>
      <c r="F105" s="19"/>
      <c r="G105" s="19"/>
      <c r="H105" s="19"/>
      <c r="I105" s="19"/>
    </row>
    <row r="106" spans="1:9" x14ac:dyDescent="0.25">
      <c r="A106" s="31">
        <v>11</v>
      </c>
      <c r="B106" s="26" t="s">
        <v>343</v>
      </c>
      <c r="C106" s="31">
        <v>33</v>
      </c>
      <c r="D106" s="19" t="s">
        <v>700</v>
      </c>
      <c r="E106" s="2"/>
      <c r="F106" s="19"/>
      <c r="G106" s="19"/>
      <c r="H106" s="19"/>
      <c r="I106" s="19"/>
    </row>
    <row r="107" spans="1:9" x14ac:dyDescent="0.25">
      <c r="A107" s="31">
        <v>12</v>
      </c>
      <c r="B107" s="26" t="s">
        <v>713</v>
      </c>
      <c r="C107" s="31">
        <v>32</v>
      </c>
      <c r="D107" s="19" t="s">
        <v>700</v>
      </c>
      <c r="E107" s="2"/>
      <c r="F107" s="19"/>
      <c r="G107" s="19"/>
      <c r="H107" s="19"/>
      <c r="I107" s="19"/>
    </row>
    <row r="108" spans="1:9" x14ac:dyDescent="0.25">
      <c r="A108" s="31">
        <v>13</v>
      </c>
      <c r="B108" s="26" t="s">
        <v>147</v>
      </c>
      <c r="C108" s="31">
        <v>31</v>
      </c>
      <c r="D108" s="19" t="s">
        <v>700</v>
      </c>
      <c r="E108" s="2"/>
      <c r="F108" s="19"/>
      <c r="G108" s="19"/>
      <c r="H108" s="19"/>
      <c r="I108" s="19"/>
    </row>
    <row r="109" spans="1:9" x14ac:dyDescent="0.25">
      <c r="A109" s="31">
        <v>14</v>
      </c>
      <c r="B109" s="26" t="s">
        <v>692</v>
      </c>
      <c r="C109" s="31">
        <v>30</v>
      </c>
      <c r="D109" s="19" t="s">
        <v>700</v>
      </c>
      <c r="E109" s="2"/>
      <c r="F109" s="19"/>
      <c r="G109" s="19"/>
      <c r="H109" s="19"/>
      <c r="I109" s="19"/>
    </row>
    <row r="110" spans="1:9" x14ac:dyDescent="0.25">
      <c r="A110" s="31">
        <v>15</v>
      </c>
      <c r="B110" s="26" t="s">
        <v>706</v>
      </c>
      <c r="C110" s="31">
        <v>24</v>
      </c>
      <c r="D110" s="19" t="s">
        <v>700</v>
      </c>
      <c r="E110" s="2"/>
      <c r="F110" s="19"/>
      <c r="G110" s="19"/>
      <c r="H110" s="19"/>
      <c r="I110" s="19"/>
    </row>
    <row r="111" spans="1:9" x14ac:dyDescent="0.25">
      <c r="A111" s="31">
        <v>16</v>
      </c>
      <c r="B111" s="26" t="s">
        <v>693</v>
      </c>
      <c r="C111" s="31">
        <v>23</v>
      </c>
      <c r="D111" s="19" t="s">
        <v>700</v>
      </c>
      <c r="E111" s="2"/>
      <c r="F111" s="19"/>
      <c r="G111" s="19"/>
      <c r="H111" s="19"/>
      <c r="I111" s="19"/>
    </row>
    <row r="112" spans="1:9" x14ac:dyDescent="0.25">
      <c r="A112" s="31">
        <v>17</v>
      </c>
      <c r="B112" s="26" t="s">
        <v>688</v>
      </c>
      <c r="C112" s="31">
        <v>22</v>
      </c>
      <c r="D112" s="19" t="s">
        <v>700</v>
      </c>
      <c r="E112" s="2"/>
      <c r="F112" s="19"/>
      <c r="G112" s="19"/>
      <c r="H112" s="19"/>
      <c r="I112" s="19"/>
    </row>
    <row r="113" spans="1:9" x14ac:dyDescent="0.25">
      <c r="A113" s="31">
        <v>17</v>
      </c>
      <c r="B113" s="26" t="s">
        <v>714</v>
      </c>
      <c r="C113" s="31">
        <v>22</v>
      </c>
      <c r="D113" s="19" t="s">
        <v>700</v>
      </c>
      <c r="E113" s="2"/>
      <c r="F113" s="19"/>
      <c r="G113" s="19"/>
      <c r="H113" s="19"/>
      <c r="I113" s="19"/>
    </row>
    <row r="114" spans="1:9" x14ac:dyDescent="0.25">
      <c r="A114" s="31">
        <v>19</v>
      </c>
      <c r="B114" s="26" t="s">
        <v>715</v>
      </c>
      <c r="C114" s="31">
        <v>22</v>
      </c>
      <c r="D114" s="19" t="s">
        <v>700</v>
      </c>
      <c r="E114" s="2"/>
      <c r="F114" s="19"/>
      <c r="G114" s="19"/>
      <c r="H114" s="19"/>
      <c r="I114" s="19"/>
    </row>
    <row r="115" spans="1:9" x14ac:dyDescent="0.25">
      <c r="A115" s="31">
        <v>20</v>
      </c>
      <c r="B115" s="26" t="s">
        <v>716</v>
      </c>
      <c r="C115" s="31">
        <v>21</v>
      </c>
      <c r="D115" s="19" t="s">
        <v>700</v>
      </c>
      <c r="E115" s="2"/>
      <c r="F115" s="19"/>
      <c r="G115" s="19"/>
      <c r="H115" s="19"/>
      <c r="I115" s="19"/>
    </row>
    <row r="116" spans="1:9" x14ac:dyDescent="0.25">
      <c r="A116" s="31">
        <v>20</v>
      </c>
      <c r="B116" s="26" t="s">
        <v>717</v>
      </c>
      <c r="C116" s="31">
        <v>21</v>
      </c>
      <c r="D116" s="19" t="s">
        <v>700</v>
      </c>
      <c r="E116" s="2"/>
      <c r="F116" s="19"/>
      <c r="G116" s="19"/>
      <c r="H116" s="19"/>
      <c r="I116" s="19"/>
    </row>
    <row r="117" spans="1:9" x14ac:dyDescent="0.25">
      <c r="A117" s="31">
        <v>22</v>
      </c>
      <c r="B117" s="26" t="s">
        <v>718</v>
      </c>
      <c r="C117" s="31">
        <v>20</v>
      </c>
      <c r="D117" s="19" t="s">
        <v>700</v>
      </c>
      <c r="E117" s="2"/>
      <c r="F117" s="19"/>
      <c r="G117" s="19"/>
      <c r="H117" s="19"/>
      <c r="I117" s="19"/>
    </row>
    <row r="118" spans="1:9" x14ac:dyDescent="0.25">
      <c r="A118" s="31">
        <v>23</v>
      </c>
      <c r="B118" s="26" t="s">
        <v>719</v>
      </c>
      <c r="C118" s="31">
        <v>18</v>
      </c>
      <c r="D118" s="19" t="s">
        <v>700</v>
      </c>
      <c r="E118" s="2"/>
      <c r="F118" s="19"/>
      <c r="G118" s="19"/>
      <c r="H118" s="19"/>
      <c r="I118" s="19"/>
    </row>
    <row r="119" spans="1:9" x14ac:dyDescent="0.25">
      <c r="A119" s="31">
        <v>24</v>
      </c>
      <c r="B119" s="26" t="s">
        <v>720</v>
      </c>
      <c r="C119" s="31">
        <v>16</v>
      </c>
      <c r="D119" s="19" t="s">
        <v>700</v>
      </c>
      <c r="E119" s="2"/>
      <c r="F119" s="19"/>
      <c r="G119" s="19"/>
      <c r="H119" s="19"/>
      <c r="I119" s="19"/>
    </row>
    <row r="120" spans="1:9" x14ac:dyDescent="0.25">
      <c r="A120" s="31">
        <v>24</v>
      </c>
      <c r="B120" s="26" t="s">
        <v>705</v>
      </c>
      <c r="C120" s="31">
        <v>16</v>
      </c>
      <c r="D120" s="19" t="s">
        <v>700</v>
      </c>
      <c r="E120" s="2"/>
      <c r="F120" s="19"/>
      <c r="G120" s="19"/>
      <c r="H120" s="19"/>
      <c r="I120" s="19"/>
    </row>
    <row r="121" spans="1:9" x14ac:dyDescent="0.25">
      <c r="A121" s="31">
        <v>26</v>
      </c>
      <c r="B121" s="26" t="s">
        <v>721</v>
      </c>
      <c r="C121" s="31">
        <v>13</v>
      </c>
      <c r="D121" s="19" t="s">
        <v>700</v>
      </c>
      <c r="E121" s="2"/>
      <c r="F121" s="19"/>
      <c r="G121" s="19"/>
      <c r="H121" s="19"/>
      <c r="I121" s="19"/>
    </row>
    <row r="122" spans="1:9" x14ac:dyDescent="0.25">
      <c r="A122" s="31">
        <v>27</v>
      </c>
      <c r="B122" s="26" t="s">
        <v>698</v>
      </c>
      <c r="C122" s="31">
        <v>12</v>
      </c>
      <c r="D122" s="19" t="s">
        <v>700</v>
      </c>
      <c r="E122" s="2"/>
      <c r="F122" s="19"/>
      <c r="G122" s="19"/>
      <c r="H122" s="19"/>
      <c r="I122" s="19"/>
    </row>
    <row r="123" spans="1:9" x14ac:dyDescent="0.25">
      <c r="A123" s="31">
        <v>28</v>
      </c>
      <c r="B123" s="26" t="s">
        <v>691</v>
      </c>
      <c r="C123" s="31">
        <v>7</v>
      </c>
      <c r="D123" s="19" t="s">
        <v>700</v>
      </c>
      <c r="E123" s="2"/>
      <c r="F123" s="19"/>
      <c r="G123" s="19"/>
      <c r="H123" s="19"/>
      <c r="I123" s="19"/>
    </row>
    <row r="124" spans="1:9" x14ac:dyDescent="0.25">
      <c r="A124" s="31">
        <v>29</v>
      </c>
      <c r="B124" s="26" t="s">
        <v>722</v>
      </c>
      <c r="C124" s="31">
        <v>6</v>
      </c>
      <c r="D124" s="19" t="s">
        <v>700</v>
      </c>
      <c r="E124" s="2"/>
      <c r="F124" s="19"/>
      <c r="G124" s="19"/>
      <c r="H124" s="19"/>
      <c r="I124" s="19"/>
    </row>
    <row r="125" spans="1:9" x14ac:dyDescent="0.25">
      <c r="A125" s="31">
        <v>30</v>
      </c>
      <c r="B125" s="26" t="s">
        <v>697</v>
      </c>
      <c r="C125" s="31">
        <v>4</v>
      </c>
      <c r="D125" s="19" t="s">
        <v>700</v>
      </c>
      <c r="E125" s="2"/>
      <c r="F125" s="19"/>
      <c r="G125" s="19"/>
      <c r="H125" s="19"/>
      <c r="I125" s="19"/>
    </row>
    <row r="126" spans="1:9" x14ac:dyDescent="0.25">
      <c r="A126" s="31">
        <v>30</v>
      </c>
      <c r="B126" s="26" t="s">
        <v>723</v>
      </c>
      <c r="C126" s="31">
        <v>4</v>
      </c>
      <c r="D126" s="19" t="s">
        <v>700</v>
      </c>
      <c r="E126" s="2"/>
      <c r="F126" s="19"/>
      <c r="G126" s="19"/>
      <c r="H126" s="19"/>
      <c r="I126" s="19"/>
    </row>
    <row r="127" spans="1:9" x14ac:dyDescent="0.25">
      <c r="A127" s="31">
        <v>30</v>
      </c>
      <c r="B127" s="26" t="s">
        <v>689</v>
      </c>
      <c r="C127" s="31">
        <v>4</v>
      </c>
      <c r="D127" s="19" t="s">
        <v>700</v>
      </c>
      <c r="E127" s="2"/>
      <c r="F127" s="19"/>
      <c r="G127" s="19"/>
      <c r="H127" s="19"/>
      <c r="I127" s="19"/>
    </row>
    <row r="128" spans="1:9" x14ac:dyDescent="0.25">
      <c r="A128" s="31">
        <v>33</v>
      </c>
      <c r="B128" s="26" t="s">
        <v>690</v>
      </c>
      <c r="C128" s="31">
        <v>3</v>
      </c>
      <c r="D128" s="19" t="s">
        <v>700</v>
      </c>
      <c r="E128" s="2"/>
      <c r="F128" s="19"/>
      <c r="G128" s="19"/>
      <c r="H128" s="19"/>
      <c r="I128" s="19"/>
    </row>
    <row r="129" spans="1:9" x14ac:dyDescent="0.25">
      <c r="A129" s="31">
        <v>34</v>
      </c>
      <c r="B129" s="26" t="s">
        <v>20</v>
      </c>
      <c r="C129" s="31">
        <v>2</v>
      </c>
      <c r="D129" s="19" t="s">
        <v>700</v>
      </c>
      <c r="E129" s="2"/>
      <c r="F129" s="19"/>
      <c r="G129" s="19"/>
      <c r="H129" s="19"/>
      <c r="I129" s="19"/>
    </row>
    <row r="130" spans="1:9" x14ac:dyDescent="0.25">
      <c r="A130" s="31">
        <v>34</v>
      </c>
      <c r="B130" s="26" t="s">
        <v>724</v>
      </c>
      <c r="C130" s="31">
        <v>2</v>
      </c>
      <c r="D130" s="19" t="s">
        <v>700</v>
      </c>
      <c r="E130" s="2"/>
      <c r="F130" s="19"/>
      <c r="G130" s="19"/>
      <c r="H130" s="19"/>
      <c r="I130" s="19"/>
    </row>
    <row r="131" spans="1:9" x14ac:dyDescent="0.25">
      <c r="A131" s="31">
        <v>34</v>
      </c>
      <c r="B131" s="26" t="s">
        <v>472</v>
      </c>
      <c r="C131" s="31">
        <v>2</v>
      </c>
      <c r="D131" s="19" t="s">
        <v>700</v>
      </c>
      <c r="E131" s="2"/>
      <c r="F131" s="19"/>
      <c r="G131" s="19"/>
      <c r="H131" s="19"/>
      <c r="I131" s="19"/>
    </row>
    <row r="132" spans="1:9" x14ac:dyDescent="0.25">
      <c r="A132" s="31">
        <v>37</v>
      </c>
      <c r="B132" s="26" t="s">
        <v>695</v>
      </c>
      <c r="C132" s="31">
        <v>1</v>
      </c>
      <c r="D132" s="19" t="s">
        <v>700</v>
      </c>
      <c r="E132" s="2"/>
      <c r="F132" s="19"/>
      <c r="G132" s="19"/>
      <c r="H132" s="19"/>
      <c r="I132" s="19"/>
    </row>
    <row r="133" spans="1:9" x14ac:dyDescent="0.25">
      <c r="A133" s="31">
        <v>37</v>
      </c>
      <c r="B133" s="26" t="s">
        <v>725</v>
      </c>
      <c r="C133" s="31">
        <v>1</v>
      </c>
      <c r="D133" s="19" t="s">
        <v>728</v>
      </c>
      <c r="E133" s="2"/>
      <c r="F133" s="19"/>
      <c r="G133" s="19"/>
      <c r="H133" s="19"/>
      <c r="I133" s="19"/>
    </row>
    <row r="134" spans="1:9" x14ac:dyDescent="0.25">
      <c r="A134" s="31"/>
      <c r="B134" s="26"/>
      <c r="C134" s="31"/>
      <c r="D134" s="19"/>
      <c r="E134" s="2"/>
      <c r="F134" s="19"/>
      <c r="G134" s="19"/>
      <c r="H134" s="19"/>
      <c r="I134" s="19"/>
    </row>
    <row r="135" spans="1:9" x14ac:dyDescent="0.25">
      <c r="A135" s="21"/>
      <c r="B135" s="19" t="s">
        <v>480</v>
      </c>
      <c r="C135" s="31"/>
      <c r="D135" s="19"/>
      <c r="E135" s="2"/>
      <c r="F135" s="19"/>
      <c r="G135" s="19"/>
      <c r="H135" s="19"/>
      <c r="I135" s="19"/>
    </row>
    <row r="136" spans="1:9" x14ac:dyDescent="0.25">
      <c r="A136" s="1" t="s">
        <v>764</v>
      </c>
      <c r="C136" s="23"/>
      <c r="E136" s="2"/>
    </row>
    <row r="137" spans="1:9" x14ac:dyDescent="0.25">
      <c r="A137" s="1" t="s">
        <v>0</v>
      </c>
      <c r="C137" s="23"/>
      <c r="D137" s="1" t="s">
        <v>152</v>
      </c>
      <c r="E137" s="2">
        <f>SUM(C138:C150)/13</f>
        <v>55.751538461538452</v>
      </c>
      <c r="F137" t="s">
        <v>153</v>
      </c>
    </row>
    <row r="138" spans="1:9" x14ac:dyDescent="0.25">
      <c r="A138" s="21">
        <v>1</v>
      </c>
      <c r="B138" s="19" t="s">
        <v>911</v>
      </c>
      <c r="C138" s="23">
        <v>67.45</v>
      </c>
      <c r="D138" s="21" t="s">
        <v>897</v>
      </c>
      <c r="E138" s="2"/>
      <c r="F138" s="19"/>
      <c r="G138" s="19"/>
      <c r="H138" s="19"/>
      <c r="I138" s="19"/>
    </row>
    <row r="139" spans="1:9" x14ac:dyDescent="0.25">
      <c r="A139" s="21">
        <v>2</v>
      </c>
      <c r="B139" s="19" t="s">
        <v>912</v>
      </c>
      <c r="C139" s="23">
        <v>63.15</v>
      </c>
      <c r="D139" s="21" t="s">
        <v>897</v>
      </c>
      <c r="E139" s="2"/>
      <c r="F139" s="19"/>
      <c r="G139" s="19"/>
      <c r="H139" s="19"/>
      <c r="I139" s="19"/>
    </row>
    <row r="140" spans="1:9" x14ac:dyDescent="0.25">
      <c r="A140" s="1">
        <v>3</v>
      </c>
      <c r="B140" t="s">
        <v>4</v>
      </c>
      <c r="C140" s="23">
        <v>62.95</v>
      </c>
      <c r="D140" t="s">
        <v>265</v>
      </c>
      <c r="E140" s="2"/>
    </row>
    <row r="141" spans="1:9" x14ac:dyDescent="0.25">
      <c r="A141" s="1">
        <v>4</v>
      </c>
      <c r="B141" t="s">
        <v>33</v>
      </c>
      <c r="C141" s="23">
        <v>62.68</v>
      </c>
      <c r="D141" t="s">
        <v>265</v>
      </c>
      <c r="E141" s="2"/>
    </row>
    <row r="142" spans="1:9" x14ac:dyDescent="0.25">
      <c r="A142" s="21">
        <v>5</v>
      </c>
      <c r="B142" s="19" t="s">
        <v>913</v>
      </c>
      <c r="C142" s="23">
        <v>60.6</v>
      </c>
      <c r="D142" s="21" t="s">
        <v>897</v>
      </c>
      <c r="E142" s="2"/>
      <c r="F142" s="19"/>
      <c r="G142" s="19"/>
      <c r="H142" s="19"/>
      <c r="I142" s="19"/>
    </row>
    <row r="143" spans="1:9" x14ac:dyDescent="0.25">
      <c r="A143" s="21">
        <v>6</v>
      </c>
      <c r="B143" t="s">
        <v>126</v>
      </c>
      <c r="C143" s="23">
        <v>60.18</v>
      </c>
      <c r="D143" t="s">
        <v>265</v>
      </c>
      <c r="E143" s="2"/>
    </row>
    <row r="144" spans="1:9" x14ac:dyDescent="0.25">
      <c r="A144" s="21">
        <v>7</v>
      </c>
      <c r="B144" t="s">
        <v>445</v>
      </c>
      <c r="C144" s="23">
        <v>59.68</v>
      </c>
      <c r="D144" t="s">
        <v>257</v>
      </c>
      <c r="E144" s="2"/>
    </row>
    <row r="145" spans="1:9" x14ac:dyDescent="0.25">
      <c r="A145" s="21">
        <v>8</v>
      </c>
      <c r="B145" t="s">
        <v>492</v>
      </c>
      <c r="C145" s="23">
        <v>54.68</v>
      </c>
      <c r="D145" t="s">
        <v>257</v>
      </c>
      <c r="E145" s="2"/>
    </row>
    <row r="146" spans="1:9" x14ac:dyDescent="0.25">
      <c r="A146" s="21">
        <v>9</v>
      </c>
      <c r="B146" t="s">
        <v>232</v>
      </c>
      <c r="C146" s="23">
        <v>49.18</v>
      </c>
      <c r="D146" t="s">
        <v>257</v>
      </c>
      <c r="E146" s="2"/>
    </row>
    <row r="147" spans="1:9" x14ac:dyDescent="0.25">
      <c r="A147" s="21">
        <v>9</v>
      </c>
      <c r="B147" t="s">
        <v>491</v>
      </c>
      <c r="C147" s="23">
        <v>49.18</v>
      </c>
      <c r="D147" t="s">
        <v>257</v>
      </c>
      <c r="E147" s="2"/>
    </row>
    <row r="148" spans="1:9" x14ac:dyDescent="0.25">
      <c r="A148" s="21">
        <v>9</v>
      </c>
      <c r="B148" t="s">
        <v>490</v>
      </c>
      <c r="C148" s="23">
        <v>49.18</v>
      </c>
      <c r="D148" t="s">
        <v>257</v>
      </c>
      <c r="E148" s="2"/>
    </row>
    <row r="149" spans="1:9" x14ac:dyDescent="0.25">
      <c r="A149" s="21">
        <v>12</v>
      </c>
      <c r="B149" t="s">
        <v>489</v>
      </c>
      <c r="C149" s="23">
        <v>44.68</v>
      </c>
      <c r="D149" t="s">
        <v>257</v>
      </c>
      <c r="E149" s="2"/>
    </row>
    <row r="150" spans="1:9" x14ac:dyDescent="0.25">
      <c r="A150" s="21">
        <v>13</v>
      </c>
      <c r="B150" t="s">
        <v>345</v>
      </c>
      <c r="C150" s="23">
        <v>41.18</v>
      </c>
      <c r="D150" t="s">
        <v>257</v>
      </c>
      <c r="E150" s="2"/>
    </row>
    <row r="151" spans="1:9" x14ac:dyDescent="0.25">
      <c r="A151" s="1"/>
      <c r="B151" t="s">
        <v>480</v>
      </c>
      <c r="C151" s="23"/>
      <c r="E151" s="2"/>
    </row>
    <row r="152" spans="1:9" x14ac:dyDescent="0.25">
      <c r="A152" s="1" t="s">
        <v>27</v>
      </c>
      <c r="C152" s="23"/>
      <c r="D152" s="1" t="s">
        <v>152</v>
      </c>
      <c r="E152" s="2">
        <f>SUM(C153:C156)/3</f>
        <v>44.18</v>
      </c>
      <c r="F152" t="s">
        <v>153</v>
      </c>
    </row>
    <row r="153" spans="1:9" x14ac:dyDescent="0.25">
      <c r="A153" s="1">
        <v>1</v>
      </c>
      <c r="B153" t="s">
        <v>20</v>
      </c>
      <c r="C153" s="23">
        <v>41.18</v>
      </c>
      <c r="D153" t="s">
        <v>265</v>
      </c>
      <c r="E153" s="2"/>
    </row>
    <row r="154" spans="1:9" x14ac:dyDescent="0.25">
      <c r="A154" s="1">
        <v>2</v>
      </c>
      <c r="B154" t="s">
        <v>247</v>
      </c>
      <c r="C154" s="23">
        <v>33.68</v>
      </c>
      <c r="D154" t="s">
        <v>265</v>
      </c>
      <c r="E154" s="2"/>
    </row>
    <row r="155" spans="1:9" x14ac:dyDescent="0.25">
      <c r="A155" s="21">
        <v>3</v>
      </c>
      <c r="B155" s="19" t="s">
        <v>914</v>
      </c>
      <c r="C155" s="23">
        <v>29</v>
      </c>
      <c r="D155" s="19" t="s">
        <v>897</v>
      </c>
      <c r="E155" s="2"/>
      <c r="F155" s="19"/>
      <c r="G155" s="19"/>
      <c r="H155" s="19"/>
      <c r="I155" s="19"/>
    </row>
    <row r="156" spans="1:9" x14ac:dyDescent="0.25">
      <c r="A156" s="1">
        <v>4</v>
      </c>
      <c r="B156" t="s">
        <v>273</v>
      </c>
      <c r="C156" s="23">
        <v>28.68</v>
      </c>
      <c r="D156" t="s">
        <v>265</v>
      </c>
      <c r="E156" s="2"/>
    </row>
    <row r="157" spans="1:9" x14ac:dyDescent="0.25">
      <c r="A157" s="1"/>
      <c r="C157" s="23"/>
      <c r="E157" s="2"/>
    </row>
    <row r="158" spans="1:9" x14ac:dyDescent="0.25">
      <c r="A158" s="21"/>
      <c r="B158" s="19" t="s">
        <v>480</v>
      </c>
      <c r="C158" s="23"/>
      <c r="D158" s="19"/>
      <c r="E158" s="2"/>
      <c r="F158" s="19"/>
      <c r="G158" s="19"/>
      <c r="H158" s="19"/>
      <c r="I158" s="19"/>
    </row>
    <row r="159" spans="1:9" x14ac:dyDescent="0.25">
      <c r="A159" s="21" t="s">
        <v>753</v>
      </c>
      <c r="B159" s="19"/>
      <c r="C159" s="23"/>
      <c r="D159" s="21" t="s">
        <v>186</v>
      </c>
      <c r="E159" s="2">
        <f>SUM(C161:C175)/15</f>
        <v>15.333333333333334</v>
      </c>
      <c r="F159" s="19" t="s">
        <v>262</v>
      </c>
      <c r="G159" s="19"/>
      <c r="H159" s="19"/>
      <c r="I159" s="19"/>
    </row>
    <row r="160" spans="1:9" x14ac:dyDescent="0.25">
      <c r="A160" s="21" t="s">
        <v>0</v>
      </c>
      <c r="B160" s="19"/>
      <c r="C160" s="23" t="s">
        <v>754</v>
      </c>
      <c r="D160" s="19"/>
      <c r="E160" s="2"/>
      <c r="F160" s="19"/>
      <c r="G160" s="19"/>
      <c r="H160" s="19"/>
      <c r="I160" s="19"/>
    </row>
    <row r="161" spans="1:9" x14ac:dyDescent="0.25">
      <c r="A161" s="21">
        <v>1</v>
      </c>
      <c r="B161" s="35" t="s">
        <v>4</v>
      </c>
      <c r="C161" s="36">
        <v>34</v>
      </c>
      <c r="D161" s="19" t="s">
        <v>765</v>
      </c>
      <c r="E161" s="2"/>
      <c r="F161" s="19"/>
      <c r="G161" s="19"/>
      <c r="H161" s="19"/>
      <c r="I161" s="19"/>
    </row>
    <row r="162" spans="1:9" x14ac:dyDescent="0.25">
      <c r="A162" s="21">
        <v>2</v>
      </c>
      <c r="B162" s="35" t="s">
        <v>763</v>
      </c>
      <c r="C162" s="36">
        <v>29</v>
      </c>
      <c r="D162" s="19" t="s">
        <v>765</v>
      </c>
      <c r="E162" s="2"/>
      <c r="F162" s="19"/>
      <c r="G162" s="19"/>
      <c r="H162" s="19"/>
      <c r="I162" s="19"/>
    </row>
    <row r="163" spans="1:9" x14ac:dyDescent="0.25">
      <c r="A163" s="21">
        <v>3</v>
      </c>
      <c r="B163" s="35" t="s">
        <v>758</v>
      </c>
      <c r="C163" s="36">
        <v>26</v>
      </c>
      <c r="D163" s="19" t="s">
        <v>765</v>
      </c>
      <c r="E163" s="2"/>
      <c r="F163" s="19"/>
      <c r="G163" s="19"/>
      <c r="H163" s="19"/>
      <c r="I163" s="19"/>
    </row>
    <row r="164" spans="1:9" x14ac:dyDescent="0.25">
      <c r="A164" s="21">
        <v>4</v>
      </c>
      <c r="B164" s="35" t="s">
        <v>761</v>
      </c>
      <c r="C164" s="36">
        <v>19</v>
      </c>
      <c r="D164" s="19" t="s">
        <v>765</v>
      </c>
      <c r="E164" s="2"/>
      <c r="F164" s="19"/>
      <c r="G164" s="19"/>
      <c r="H164" s="19"/>
      <c r="I164" s="19"/>
    </row>
    <row r="165" spans="1:9" x14ac:dyDescent="0.25">
      <c r="A165" s="21">
        <v>5</v>
      </c>
      <c r="B165" s="35" t="s">
        <v>163</v>
      </c>
      <c r="C165" s="36">
        <v>18</v>
      </c>
      <c r="D165" s="19" t="s">
        <v>765</v>
      </c>
      <c r="E165" s="2"/>
      <c r="F165" s="19"/>
      <c r="G165" s="19"/>
      <c r="H165" s="19"/>
      <c r="I165" s="19"/>
    </row>
    <row r="166" spans="1:9" x14ac:dyDescent="0.25">
      <c r="A166" s="21">
        <v>6</v>
      </c>
      <c r="B166" s="35" t="s">
        <v>756</v>
      </c>
      <c r="C166" s="36">
        <v>17</v>
      </c>
      <c r="D166" s="19" t="s">
        <v>765</v>
      </c>
      <c r="E166" s="2"/>
      <c r="F166" s="19"/>
      <c r="G166" s="19"/>
      <c r="H166" s="19"/>
      <c r="I166" s="19"/>
    </row>
    <row r="167" spans="1:9" x14ac:dyDescent="0.25">
      <c r="A167" s="21">
        <v>7</v>
      </c>
      <c r="B167" s="35" t="s">
        <v>330</v>
      </c>
      <c r="C167" s="36">
        <v>16</v>
      </c>
      <c r="D167" s="19" t="s">
        <v>765</v>
      </c>
      <c r="E167" s="2"/>
      <c r="F167" s="19"/>
      <c r="G167" s="19"/>
      <c r="H167" s="19"/>
      <c r="I167" s="19"/>
    </row>
    <row r="168" spans="1:9" x14ac:dyDescent="0.25">
      <c r="A168" s="21">
        <v>8</v>
      </c>
      <c r="B168" s="35" t="s">
        <v>330</v>
      </c>
      <c r="C168" s="36">
        <v>15</v>
      </c>
      <c r="D168" s="19" t="s">
        <v>765</v>
      </c>
      <c r="E168" s="2"/>
      <c r="F168" s="19"/>
      <c r="G168" s="19"/>
      <c r="H168" s="19"/>
      <c r="I168" s="19"/>
    </row>
    <row r="169" spans="1:9" x14ac:dyDescent="0.25">
      <c r="A169" s="21">
        <v>9</v>
      </c>
      <c r="B169" s="35" t="s">
        <v>760</v>
      </c>
      <c r="C169" s="36">
        <v>13</v>
      </c>
      <c r="D169" s="19" t="s">
        <v>765</v>
      </c>
      <c r="E169" s="2"/>
      <c r="F169" s="19"/>
      <c r="G169" s="19"/>
      <c r="H169" s="19"/>
      <c r="I169" s="19"/>
    </row>
    <row r="170" spans="1:9" x14ac:dyDescent="0.25">
      <c r="A170" s="21">
        <v>9</v>
      </c>
      <c r="B170" s="35" t="s">
        <v>453</v>
      </c>
      <c r="C170" s="36">
        <v>13</v>
      </c>
      <c r="D170" s="19" t="s">
        <v>765</v>
      </c>
      <c r="E170" s="2"/>
      <c r="F170" s="19"/>
      <c r="G170" s="19"/>
      <c r="H170" s="19"/>
      <c r="I170" s="19"/>
    </row>
    <row r="171" spans="1:9" x14ac:dyDescent="0.25">
      <c r="A171" s="21">
        <v>11</v>
      </c>
      <c r="B171" s="35" t="s">
        <v>762</v>
      </c>
      <c r="C171" s="36">
        <v>11</v>
      </c>
      <c r="D171" s="19" t="s">
        <v>765</v>
      </c>
      <c r="E171" s="2"/>
      <c r="F171" s="19"/>
      <c r="G171" s="19"/>
      <c r="H171" s="19"/>
      <c r="I171" s="19"/>
    </row>
    <row r="172" spans="1:9" x14ac:dyDescent="0.25">
      <c r="A172" s="21">
        <v>12</v>
      </c>
      <c r="B172" s="35" t="s">
        <v>757</v>
      </c>
      <c r="C172" s="36">
        <v>6</v>
      </c>
      <c r="D172" s="19" t="s">
        <v>765</v>
      </c>
      <c r="E172" s="2"/>
      <c r="F172" s="19"/>
      <c r="G172" s="19"/>
      <c r="H172" s="19"/>
      <c r="I172" s="19"/>
    </row>
    <row r="173" spans="1:9" x14ac:dyDescent="0.25">
      <c r="A173" s="21">
        <v>13</v>
      </c>
      <c r="B173" s="35" t="s">
        <v>755</v>
      </c>
      <c r="C173" s="36">
        <v>5</v>
      </c>
      <c r="D173" s="19" t="s">
        <v>765</v>
      </c>
      <c r="E173" s="2"/>
      <c r="F173" s="19"/>
      <c r="G173" s="19"/>
      <c r="H173" s="19"/>
      <c r="I173" s="19"/>
    </row>
    <row r="174" spans="1:9" x14ac:dyDescent="0.25">
      <c r="A174" s="21">
        <v>13</v>
      </c>
      <c r="B174" s="35" t="s">
        <v>488</v>
      </c>
      <c r="C174" s="36">
        <v>5</v>
      </c>
      <c r="D174" s="19" t="s">
        <v>765</v>
      </c>
      <c r="E174" s="2"/>
      <c r="F174" s="19"/>
      <c r="G174" s="19"/>
      <c r="H174" s="19"/>
      <c r="I174" s="19"/>
    </row>
    <row r="175" spans="1:9" x14ac:dyDescent="0.25">
      <c r="A175" s="21">
        <v>15</v>
      </c>
      <c r="B175" s="35" t="s">
        <v>759</v>
      </c>
      <c r="C175" s="36">
        <v>3</v>
      </c>
      <c r="D175" s="19" t="s">
        <v>765</v>
      </c>
      <c r="E175" s="2"/>
      <c r="F175" s="19"/>
      <c r="G175" s="19"/>
      <c r="H175" s="19"/>
      <c r="I175" s="19"/>
    </row>
    <row r="176" spans="1:9" x14ac:dyDescent="0.25">
      <c r="A176" s="21"/>
      <c r="B176" s="19" t="s">
        <v>480</v>
      </c>
      <c r="C176" s="23"/>
      <c r="D176" s="19"/>
      <c r="E176" s="2"/>
      <c r="F176" s="19"/>
      <c r="G176" s="19"/>
      <c r="H176" s="19"/>
      <c r="I176" s="19"/>
    </row>
    <row r="177" spans="1:9" x14ac:dyDescent="0.25">
      <c r="A177" s="21" t="s">
        <v>27</v>
      </c>
      <c r="B177" s="19"/>
      <c r="C177" s="23"/>
      <c r="D177" s="19"/>
      <c r="E177" s="2"/>
      <c r="F177" s="19"/>
      <c r="G177" s="19"/>
      <c r="H177" s="19"/>
      <c r="I177" s="19"/>
    </row>
    <row r="178" spans="1:9" x14ac:dyDescent="0.25">
      <c r="A178" s="21"/>
      <c r="B178" s="19"/>
      <c r="C178" s="23"/>
      <c r="D178" s="19"/>
      <c r="E178" s="2"/>
      <c r="F178" s="19"/>
      <c r="G178" s="19"/>
      <c r="H178" s="19"/>
      <c r="I178" s="19"/>
    </row>
    <row r="179" spans="1:9" x14ac:dyDescent="0.25">
      <c r="A179" s="21"/>
      <c r="B179" s="19"/>
      <c r="C179" s="23"/>
      <c r="D179" s="19"/>
      <c r="E179" s="2"/>
      <c r="F179" s="19"/>
      <c r="G179" s="19"/>
      <c r="H179" s="19"/>
      <c r="I179" s="19"/>
    </row>
    <row r="180" spans="1:9" x14ac:dyDescent="0.25">
      <c r="A180" s="1" t="s">
        <v>40</v>
      </c>
      <c r="C180" s="23"/>
      <c r="E180" s="2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01"/>
  <sheetViews>
    <sheetView topLeftCell="A130" zoomScaleNormal="100" workbookViewId="0">
      <selection activeCell="F249" sqref="F249"/>
    </sheetView>
  </sheetViews>
  <sheetFormatPr baseColWidth="10" defaultRowHeight="15" x14ac:dyDescent="0.25"/>
  <cols>
    <col min="1" max="1" width="3.85546875" style="1" customWidth="1"/>
    <col min="2" max="2" width="27" customWidth="1"/>
    <col min="3" max="3" width="11.42578125" style="23"/>
    <col min="4" max="4" width="29.42578125" customWidth="1"/>
    <col min="5" max="5" width="7.7109375" style="2" customWidth="1"/>
    <col min="8" max="8" width="20" customWidth="1"/>
    <col min="9" max="9" width="16.85546875" customWidth="1"/>
    <col min="10" max="10" width="19.5703125" style="7" customWidth="1"/>
    <col min="11" max="11" width="17.28515625" customWidth="1"/>
    <col min="13" max="13" width="17.140625" customWidth="1"/>
  </cols>
  <sheetData>
    <row r="2" spans="1:10" x14ac:dyDescent="0.25">
      <c r="A2" s="1" t="s">
        <v>60</v>
      </c>
    </row>
    <row r="3" spans="1:10" x14ac:dyDescent="0.25">
      <c r="A3" s="1" t="s">
        <v>61</v>
      </c>
    </row>
    <row r="5" spans="1:10" x14ac:dyDescent="0.25">
      <c r="A5" s="1" t="s">
        <v>62</v>
      </c>
    </row>
    <row r="7" spans="1:10" x14ac:dyDescent="0.25">
      <c r="A7" s="1" t="s">
        <v>63</v>
      </c>
    </row>
    <row r="8" spans="1:10" x14ac:dyDescent="0.25">
      <c r="A8" s="1" t="s">
        <v>0</v>
      </c>
      <c r="D8" s="1" t="s">
        <v>152</v>
      </c>
      <c r="E8" s="2">
        <f>SUM(C9:C44)/36</f>
        <v>67.15138888888886</v>
      </c>
      <c r="F8" t="s">
        <v>153</v>
      </c>
    </row>
    <row r="9" spans="1:10" x14ac:dyDescent="0.25">
      <c r="A9" s="1">
        <v>1</v>
      </c>
      <c r="B9" t="s">
        <v>163</v>
      </c>
      <c r="C9" s="23">
        <v>100.7</v>
      </c>
      <c r="D9" t="s">
        <v>339</v>
      </c>
      <c r="I9" s="19"/>
      <c r="J9" s="19"/>
    </row>
    <row r="10" spans="1:10" x14ac:dyDescent="0.25">
      <c r="A10" s="1">
        <v>2</v>
      </c>
      <c r="B10" t="s">
        <v>4</v>
      </c>
      <c r="C10" s="23">
        <v>98.1</v>
      </c>
      <c r="D10" t="s">
        <v>339</v>
      </c>
      <c r="I10" s="19"/>
      <c r="J10" s="19"/>
    </row>
    <row r="11" spans="1:10" x14ac:dyDescent="0.25">
      <c r="A11" s="1">
        <v>3</v>
      </c>
      <c r="B11" t="s">
        <v>33</v>
      </c>
      <c r="C11" s="23">
        <v>93.1</v>
      </c>
      <c r="D11" t="s">
        <v>339</v>
      </c>
    </row>
    <row r="12" spans="1:10" x14ac:dyDescent="0.25">
      <c r="A12" s="1">
        <v>4</v>
      </c>
      <c r="B12" t="s">
        <v>215</v>
      </c>
      <c r="C12" s="23">
        <v>90.6</v>
      </c>
      <c r="D12" t="s">
        <v>339</v>
      </c>
      <c r="I12" s="19"/>
      <c r="J12" s="19"/>
    </row>
    <row r="13" spans="1:10" x14ac:dyDescent="0.25">
      <c r="A13" s="1">
        <v>5</v>
      </c>
      <c r="B13" t="s">
        <v>126</v>
      </c>
      <c r="C13" s="23">
        <v>91.25</v>
      </c>
      <c r="D13" t="s">
        <v>340</v>
      </c>
    </row>
    <row r="14" spans="1:10" s="19" customFormat="1" x14ac:dyDescent="0.25">
      <c r="A14" s="21">
        <v>6</v>
      </c>
      <c r="B14" s="19" t="s">
        <v>3</v>
      </c>
      <c r="C14" s="20">
        <v>86.5</v>
      </c>
      <c r="D14" s="19" t="s">
        <v>829</v>
      </c>
      <c r="E14" s="2"/>
      <c r="J14" s="20"/>
    </row>
    <row r="15" spans="1:10" x14ac:dyDescent="0.25">
      <c r="A15" s="21">
        <v>7</v>
      </c>
      <c r="B15" t="s">
        <v>343</v>
      </c>
      <c r="C15" s="23">
        <v>83.1</v>
      </c>
      <c r="D15" t="s">
        <v>339</v>
      </c>
    </row>
    <row r="16" spans="1:10" x14ac:dyDescent="0.25">
      <c r="A16" s="21">
        <v>7</v>
      </c>
      <c r="B16" t="s">
        <v>341</v>
      </c>
      <c r="C16" s="23">
        <v>83.1</v>
      </c>
      <c r="D16" t="s">
        <v>339</v>
      </c>
    </row>
    <row r="17" spans="1:10" x14ac:dyDescent="0.25">
      <c r="A17" s="21">
        <v>9</v>
      </c>
      <c r="B17" t="s">
        <v>234</v>
      </c>
      <c r="C17" s="23">
        <v>80.900000000000006</v>
      </c>
      <c r="D17" t="s">
        <v>340</v>
      </c>
    </row>
    <row r="18" spans="1:10" x14ac:dyDescent="0.25">
      <c r="A18" s="21">
        <v>10</v>
      </c>
      <c r="B18" t="s">
        <v>1</v>
      </c>
      <c r="C18" s="23">
        <v>78.099999999999994</v>
      </c>
      <c r="D18" t="s">
        <v>339</v>
      </c>
    </row>
    <row r="19" spans="1:10" s="19" customFormat="1" x14ac:dyDescent="0.25">
      <c r="A19" s="21">
        <v>11</v>
      </c>
      <c r="B19" s="19" t="s">
        <v>819</v>
      </c>
      <c r="C19" s="20">
        <v>75.349999999999994</v>
      </c>
      <c r="D19" s="19" t="s">
        <v>829</v>
      </c>
      <c r="E19" s="2"/>
      <c r="J19" s="20"/>
    </row>
    <row r="20" spans="1:10" x14ac:dyDescent="0.25">
      <c r="A20" s="21">
        <v>12</v>
      </c>
      <c r="B20" t="s">
        <v>3</v>
      </c>
      <c r="C20" s="23">
        <v>73.099999999999994</v>
      </c>
      <c r="D20" t="s">
        <v>339</v>
      </c>
    </row>
    <row r="21" spans="1:10" x14ac:dyDescent="0.25">
      <c r="A21" s="21">
        <v>13</v>
      </c>
      <c r="B21" t="s">
        <v>232</v>
      </c>
      <c r="C21" s="23">
        <v>71.8</v>
      </c>
      <c r="D21" t="s">
        <v>340</v>
      </c>
    </row>
    <row r="22" spans="1:10" x14ac:dyDescent="0.25">
      <c r="A22" s="21">
        <v>14</v>
      </c>
      <c r="B22" t="s">
        <v>144</v>
      </c>
      <c r="C22" s="23">
        <v>68.5</v>
      </c>
      <c r="D22" t="s">
        <v>340</v>
      </c>
    </row>
    <row r="23" spans="1:10" x14ac:dyDescent="0.25">
      <c r="A23" s="21">
        <v>15</v>
      </c>
      <c r="B23" t="s">
        <v>295</v>
      </c>
      <c r="C23" s="23">
        <v>68.099999999999994</v>
      </c>
      <c r="D23" t="s">
        <v>339</v>
      </c>
    </row>
    <row r="24" spans="1:10" x14ac:dyDescent="0.25">
      <c r="A24" s="21">
        <v>15</v>
      </c>
      <c r="B24" t="s">
        <v>148</v>
      </c>
      <c r="C24" s="23">
        <v>68.099999999999994</v>
      </c>
      <c r="D24" t="s">
        <v>339</v>
      </c>
    </row>
    <row r="25" spans="1:10" x14ac:dyDescent="0.25">
      <c r="A25" s="21">
        <v>15</v>
      </c>
      <c r="B25" t="s">
        <v>348</v>
      </c>
      <c r="C25" s="23">
        <v>68.099999999999994</v>
      </c>
      <c r="D25" t="s">
        <v>339</v>
      </c>
    </row>
    <row r="26" spans="1:10" s="19" customFormat="1" x14ac:dyDescent="0.25">
      <c r="A26" s="21">
        <v>18</v>
      </c>
      <c r="B26" s="19" t="s">
        <v>350</v>
      </c>
      <c r="C26" s="20">
        <v>65.349999999999994</v>
      </c>
      <c r="D26" s="19" t="s">
        <v>829</v>
      </c>
      <c r="E26" s="2"/>
      <c r="J26" s="20"/>
    </row>
    <row r="27" spans="1:10" s="19" customFormat="1" x14ac:dyDescent="0.25">
      <c r="A27" s="21">
        <v>19</v>
      </c>
      <c r="B27" s="19" t="s">
        <v>32</v>
      </c>
      <c r="C27" s="20">
        <v>65.25</v>
      </c>
      <c r="D27" s="19" t="s">
        <v>829</v>
      </c>
      <c r="E27" s="2"/>
      <c r="J27" s="20"/>
    </row>
    <row r="28" spans="1:10" s="19" customFormat="1" x14ac:dyDescent="0.25">
      <c r="A28" s="21">
        <v>19</v>
      </c>
      <c r="B28" s="19" t="s">
        <v>10</v>
      </c>
      <c r="C28" s="20">
        <v>65.25</v>
      </c>
      <c r="D28" s="19" t="s">
        <v>829</v>
      </c>
      <c r="E28" s="2"/>
      <c r="J28" s="20"/>
    </row>
    <row r="29" spans="1:10" s="19" customFormat="1" x14ac:dyDescent="0.25">
      <c r="A29" s="21">
        <v>19</v>
      </c>
      <c r="B29" s="19" t="s">
        <v>599</v>
      </c>
      <c r="C29" s="20">
        <v>65.25</v>
      </c>
      <c r="D29" s="19" t="s">
        <v>829</v>
      </c>
      <c r="E29" s="2"/>
      <c r="J29" s="20"/>
    </row>
    <row r="30" spans="1:10" s="19" customFormat="1" x14ac:dyDescent="0.25">
      <c r="A30" s="21">
        <v>19</v>
      </c>
      <c r="B30" s="19" t="s">
        <v>825</v>
      </c>
      <c r="C30" s="20">
        <v>65.25</v>
      </c>
      <c r="D30" s="19" t="s">
        <v>829</v>
      </c>
      <c r="E30" s="2"/>
      <c r="J30" s="20"/>
    </row>
    <row r="31" spans="1:10" x14ac:dyDescent="0.25">
      <c r="A31" s="21">
        <v>23</v>
      </c>
      <c r="B31" s="19" t="s">
        <v>817</v>
      </c>
      <c r="C31" s="20">
        <v>60.05</v>
      </c>
      <c r="D31" s="19" t="s">
        <v>829</v>
      </c>
      <c r="I31" s="19"/>
      <c r="J31" s="19"/>
    </row>
    <row r="32" spans="1:10" x14ac:dyDescent="0.25">
      <c r="A32" s="21">
        <v>24</v>
      </c>
      <c r="B32" s="19" t="s">
        <v>821</v>
      </c>
      <c r="C32" s="20">
        <v>59.95</v>
      </c>
      <c r="D32" s="19" t="s">
        <v>829</v>
      </c>
    </row>
    <row r="33" spans="1:10" x14ac:dyDescent="0.25">
      <c r="A33" s="21">
        <v>25</v>
      </c>
      <c r="B33" s="19" t="s">
        <v>823</v>
      </c>
      <c r="C33" s="20">
        <v>55.05</v>
      </c>
      <c r="D33" s="19" t="s">
        <v>829</v>
      </c>
    </row>
    <row r="34" spans="1:10" x14ac:dyDescent="0.25">
      <c r="A34" s="21">
        <v>25</v>
      </c>
      <c r="B34" s="19" t="s">
        <v>822</v>
      </c>
      <c r="C34" s="20">
        <v>55.05</v>
      </c>
      <c r="D34" s="19" t="s">
        <v>829</v>
      </c>
      <c r="I34" s="19"/>
      <c r="J34" s="19"/>
    </row>
    <row r="35" spans="1:10" x14ac:dyDescent="0.25">
      <c r="A35" s="21">
        <v>25</v>
      </c>
      <c r="B35" s="19" t="s">
        <v>832</v>
      </c>
      <c r="C35" s="20">
        <v>55.05</v>
      </c>
      <c r="D35" s="19" t="s">
        <v>829</v>
      </c>
    </row>
    <row r="36" spans="1:10" x14ac:dyDescent="0.25">
      <c r="A36" s="21">
        <v>28</v>
      </c>
      <c r="B36" t="s">
        <v>347</v>
      </c>
      <c r="C36" s="23">
        <v>53.6</v>
      </c>
      <c r="D36" t="s">
        <v>339</v>
      </c>
    </row>
    <row r="37" spans="1:10" x14ac:dyDescent="0.25">
      <c r="A37" s="21">
        <v>28</v>
      </c>
      <c r="B37" t="s">
        <v>251</v>
      </c>
      <c r="C37" s="23">
        <v>53.6</v>
      </c>
      <c r="D37" t="s">
        <v>339</v>
      </c>
    </row>
    <row r="38" spans="1:10" x14ac:dyDescent="0.25">
      <c r="A38" s="21">
        <v>28</v>
      </c>
      <c r="B38" t="s">
        <v>351</v>
      </c>
      <c r="C38" s="23">
        <v>53.6</v>
      </c>
      <c r="D38" t="s">
        <v>339</v>
      </c>
    </row>
    <row r="39" spans="1:10" s="19" customFormat="1" x14ac:dyDescent="0.25">
      <c r="A39" s="21">
        <v>31</v>
      </c>
      <c r="B39" s="19" t="s">
        <v>541</v>
      </c>
      <c r="C39" s="20">
        <v>51.95</v>
      </c>
      <c r="D39" s="19" t="s">
        <v>829</v>
      </c>
      <c r="E39" s="2"/>
      <c r="J39" s="20"/>
    </row>
    <row r="40" spans="1:10" s="19" customFormat="1" x14ac:dyDescent="0.25">
      <c r="A40" s="21">
        <v>32</v>
      </c>
      <c r="B40" t="s">
        <v>249</v>
      </c>
      <c r="C40" s="23">
        <v>50.1</v>
      </c>
      <c r="D40" t="s">
        <v>339</v>
      </c>
      <c r="E40" s="2"/>
      <c r="J40" s="20"/>
    </row>
    <row r="41" spans="1:10" s="19" customFormat="1" x14ac:dyDescent="0.25">
      <c r="A41" s="21">
        <v>32</v>
      </c>
      <c r="B41" t="s">
        <v>342</v>
      </c>
      <c r="C41" s="23">
        <v>50.1</v>
      </c>
      <c r="D41" t="s">
        <v>339</v>
      </c>
      <c r="E41" s="2"/>
      <c r="J41" s="20"/>
    </row>
    <row r="42" spans="1:10" s="19" customFormat="1" x14ac:dyDescent="0.25">
      <c r="A42" s="21">
        <v>32</v>
      </c>
      <c r="B42" t="s">
        <v>465</v>
      </c>
      <c r="C42" s="23">
        <v>50.1</v>
      </c>
      <c r="D42" t="s">
        <v>339</v>
      </c>
      <c r="E42" s="2"/>
      <c r="J42" s="20"/>
    </row>
    <row r="43" spans="1:10" s="19" customFormat="1" x14ac:dyDescent="0.25">
      <c r="A43" s="21">
        <v>32</v>
      </c>
      <c r="B43" t="s">
        <v>345</v>
      </c>
      <c r="C43" s="23">
        <v>50.1</v>
      </c>
      <c r="D43" t="s">
        <v>339</v>
      </c>
      <c r="E43" s="2"/>
      <c r="J43" s="20"/>
    </row>
    <row r="44" spans="1:10" s="19" customFormat="1" x14ac:dyDescent="0.25">
      <c r="A44" s="21">
        <v>36</v>
      </c>
      <c r="B44" s="19" t="s">
        <v>828</v>
      </c>
      <c r="C44" s="20">
        <v>14.3</v>
      </c>
      <c r="D44" s="19" t="s">
        <v>829</v>
      </c>
      <c r="E44" s="2"/>
      <c r="J44" s="20"/>
    </row>
    <row r="45" spans="1:10" x14ac:dyDescent="0.25">
      <c r="B45" t="s">
        <v>480</v>
      </c>
    </row>
    <row r="46" spans="1:10" x14ac:dyDescent="0.25">
      <c r="A46" s="1" t="s">
        <v>18</v>
      </c>
      <c r="D46" s="1" t="s">
        <v>152</v>
      </c>
      <c r="E46" s="2">
        <f>SUM(C47:C54)/8</f>
        <v>48.224999999999994</v>
      </c>
      <c r="F46" t="s">
        <v>153</v>
      </c>
    </row>
    <row r="47" spans="1:10" x14ac:dyDescent="0.25">
      <c r="A47" s="1">
        <v>1</v>
      </c>
      <c r="B47" t="s">
        <v>271</v>
      </c>
      <c r="C47" s="23">
        <v>60.1</v>
      </c>
      <c r="D47" t="s">
        <v>339</v>
      </c>
    </row>
    <row r="48" spans="1:10" x14ac:dyDescent="0.25">
      <c r="A48" s="1">
        <v>2</v>
      </c>
      <c r="B48" t="s">
        <v>20</v>
      </c>
      <c r="C48" s="23">
        <v>54.15</v>
      </c>
      <c r="D48" t="s">
        <v>340</v>
      </c>
    </row>
    <row r="49" spans="1:10" x14ac:dyDescent="0.25">
      <c r="A49" s="1">
        <v>3</v>
      </c>
      <c r="B49" t="s">
        <v>246</v>
      </c>
      <c r="C49" s="23">
        <v>50.1</v>
      </c>
      <c r="D49" t="s">
        <v>339</v>
      </c>
    </row>
    <row r="50" spans="1:10" x14ac:dyDescent="0.25">
      <c r="A50" s="1">
        <v>3</v>
      </c>
      <c r="B50" t="s">
        <v>21</v>
      </c>
      <c r="C50" s="23">
        <v>50.1</v>
      </c>
      <c r="D50" t="s">
        <v>339</v>
      </c>
    </row>
    <row r="51" spans="1:10" s="19" customFormat="1" x14ac:dyDescent="0.25">
      <c r="A51" s="21">
        <v>5</v>
      </c>
      <c r="B51" s="19" t="s">
        <v>22</v>
      </c>
      <c r="C51" s="20">
        <v>48.45</v>
      </c>
      <c r="D51" s="19" t="s">
        <v>829</v>
      </c>
      <c r="E51" s="2"/>
      <c r="J51" s="20"/>
    </row>
    <row r="52" spans="1:10" x14ac:dyDescent="0.25">
      <c r="A52" s="1">
        <v>6</v>
      </c>
      <c r="B52" t="s">
        <v>526</v>
      </c>
      <c r="C52" s="23">
        <v>44.7</v>
      </c>
      <c r="D52" t="s">
        <v>340</v>
      </c>
    </row>
    <row r="53" spans="1:10" x14ac:dyDescent="0.25">
      <c r="A53" s="1">
        <v>7</v>
      </c>
      <c r="B53" t="s">
        <v>195</v>
      </c>
      <c r="C53" s="23">
        <v>42.5</v>
      </c>
      <c r="D53" t="s">
        <v>339</v>
      </c>
    </row>
    <row r="54" spans="1:10" x14ac:dyDescent="0.25">
      <c r="A54" s="1">
        <v>8</v>
      </c>
      <c r="B54" t="s">
        <v>273</v>
      </c>
      <c r="C54" s="23">
        <v>35.700000000000003</v>
      </c>
      <c r="D54" t="s">
        <v>340</v>
      </c>
    </row>
    <row r="55" spans="1:10" s="19" customFormat="1" x14ac:dyDescent="0.25">
      <c r="A55" s="21"/>
      <c r="B55" s="19" t="s">
        <v>480</v>
      </c>
      <c r="C55" s="23"/>
      <c r="E55" s="2"/>
      <c r="J55" s="20"/>
    </row>
    <row r="56" spans="1:10" s="19" customFormat="1" x14ac:dyDescent="0.25">
      <c r="A56" s="21" t="s">
        <v>1109</v>
      </c>
      <c r="C56" s="23" t="s">
        <v>552</v>
      </c>
      <c r="E56" s="2"/>
      <c r="J56" s="20"/>
    </row>
    <row r="57" spans="1:10" s="19" customFormat="1" x14ac:dyDescent="0.25">
      <c r="A57" s="21" t="s">
        <v>0</v>
      </c>
      <c r="C57" s="23"/>
      <c r="D57" s="21" t="s">
        <v>152</v>
      </c>
      <c r="E57" s="2">
        <f>SUM(C58:C85)/28</f>
        <v>57.689285714285703</v>
      </c>
      <c r="F57" s="19" t="s">
        <v>153</v>
      </c>
      <c r="J57" s="20"/>
    </row>
    <row r="58" spans="1:10" s="19" customFormat="1" x14ac:dyDescent="0.25">
      <c r="A58" s="21">
        <v>1</v>
      </c>
      <c r="B58" s="19" t="s">
        <v>163</v>
      </c>
      <c r="C58" s="20">
        <v>82.3</v>
      </c>
      <c r="D58" s="19" t="s">
        <v>1184</v>
      </c>
      <c r="E58" s="2"/>
      <c r="J58" s="20"/>
    </row>
    <row r="59" spans="1:10" s="19" customFormat="1" x14ac:dyDescent="0.25">
      <c r="A59" s="21">
        <v>2</v>
      </c>
      <c r="B59" s="19" t="s">
        <v>4</v>
      </c>
      <c r="C59" s="20">
        <v>81.650000000000006</v>
      </c>
      <c r="D59" s="19" t="s">
        <v>1184</v>
      </c>
      <c r="E59" s="2"/>
      <c r="J59" s="20"/>
    </row>
    <row r="60" spans="1:10" s="19" customFormat="1" x14ac:dyDescent="0.25">
      <c r="A60" s="21">
        <v>3</v>
      </c>
      <c r="B60" s="19" t="s">
        <v>33</v>
      </c>
      <c r="C60" s="20">
        <v>70.55</v>
      </c>
      <c r="D60" s="19" t="s">
        <v>1184</v>
      </c>
      <c r="E60" s="2"/>
      <c r="J60" s="20"/>
    </row>
    <row r="61" spans="1:10" s="19" customFormat="1" x14ac:dyDescent="0.25">
      <c r="A61" s="21">
        <v>4</v>
      </c>
      <c r="B61" s="19" t="s">
        <v>215</v>
      </c>
      <c r="C61" s="20">
        <v>70.45</v>
      </c>
      <c r="D61" s="19" t="s">
        <v>1184</v>
      </c>
      <c r="E61" s="2"/>
      <c r="J61" s="20"/>
    </row>
    <row r="62" spans="1:10" s="19" customFormat="1" x14ac:dyDescent="0.25">
      <c r="A62" s="21">
        <v>5</v>
      </c>
      <c r="B62" s="19" t="s">
        <v>1030</v>
      </c>
      <c r="C62" s="20">
        <v>70</v>
      </c>
      <c r="D62" s="19" t="s">
        <v>1191</v>
      </c>
      <c r="E62" s="2"/>
      <c r="J62" s="20"/>
    </row>
    <row r="63" spans="1:10" s="19" customFormat="1" x14ac:dyDescent="0.25">
      <c r="A63" s="21">
        <v>6</v>
      </c>
      <c r="B63" s="19" t="s">
        <v>350</v>
      </c>
      <c r="C63" s="20">
        <v>66.75</v>
      </c>
      <c r="D63" s="19" t="s">
        <v>1105</v>
      </c>
      <c r="E63" s="2"/>
      <c r="J63" s="20"/>
    </row>
    <row r="64" spans="1:10" s="19" customFormat="1" x14ac:dyDescent="0.25">
      <c r="A64" s="21">
        <v>7</v>
      </c>
      <c r="B64" s="19" t="s">
        <v>778</v>
      </c>
      <c r="C64" s="20">
        <v>65.8</v>
      </c>
      <c r="D64" s="19" t="s">
        <v>1184</v>
      </c>
      <c r="E64" s="2"/>
      <c r="J64" s="20"/>
    </row>
    <row r="65" spans="1:10" s="19" customFormat="1" x14ac:dyDescent="0.25">
      <c r="A65" s="21">
        <v>8</v>
      </c>
      <c r="B65" s="19" t="s">
        <v>1177</v>
      </c>
      <c r="C65" s="20">
        <v>63.25</v>
      </c>
      <c r="D65" s="19" t="s">
        <v>1184</v>
      </c>
      <c r="E65" s="2"/>
      <c r="J65" s="20"/>
    </row>
    <row r="66" spans="1:10" s="19" customFormat="1" x14ac:dyDescent="0.25">
      <c r="A66" s="21">
        <v>9</v>
      </c>
      <c r="B66" s="19" t="s">
        <v>453</v>
      </c>
      <c r="C66" s="20">
        <v>62.8</v>
      </c>
      <c r="D66" s="19" t="s">
        <v>1105</v>
      </c>
      <c r="E66" s="2"/>
      <c r="J66" s="20"/>
    </row>
    <row r="67" spans="1:10" s="19" customFormat="1" x14ac:dyDescent="0.25">
      <c r="A67" s="21">
        <v>9</v>
      </c>
      <c r="B67" s="19" t="s">
        <v>1103</v>
      </c>
      <c r="C67" s="20">
        <v>62.8</v>
      </c>
      <c r="D67" s="19" t="s">
        <v>1105</v>
      </c>
      <c r="E67" s="2"/>
      <c r="J67" s="20"/>
    </row>
    <row r="68" spans="1:10" s="19" customFormat="1" x14ac:dyDescent="0.25">
      <c r="A68" s="21">
        <v>9</v>
      </c>
      <c r="B68" s="19" t="s">
        <v>212</v>
      </c>
      <c r="C68" s="20">
        <v>62.8</v>
      </c>
      <c r="D68" s="19" t="s">
        <v>1105</v>
      </c>
      <c r="E68" s="2"/>
      <c r="J68" s="20"/>
    </row>
    <row r="69" spans="1:10" s="19" customFormat="1" x14ac:dyDescent="0.25">
      <c r="A69" s="21">
        <v>12</v>
      </c>
      <c r="B69" s="19" t="s">
        <v>755</v>
      </c>
      <c r="C69" s="20">
        <v>62.75</v>
      </c>
      <c r="D69" s="19" t="s">
        <v>1105</v>
      </c>
      <c r="E69" s="2"/>
      <c r="J69" s="20"/>
    </row>
    <row r="70" spans="1:10" s="19" customFormat="1" x14ac:dyDescent="0.25">
      <c r="A70" s="21">
        <v>12</v>
      </c>
      <c r="B70" s="19" t="s">
        <v>1101</v>
      </c>
      <c r="C70" s="20">
        <v>62.75</v>
      </c>
      <c r="D70" s="19" t="s">
        <v>1105</v>
      </c>
      <c r="E70" s="2"/>
      <c r="J70" s="20"/>
    </row>
    <row r="71" spans="1:10" s="19" customFormat="1" x14ac:dyDescent="0.25">
      <c r="A71" s="21">
        <v>12</v>
      </c>
      <c r="B71" s="19" t="s">
        <v>425</v>
      </c>
      <c r="C71" s="20">
        <v>61.75</v>
      </c>
      <c r="D71" s="19" t="s">
        <v>1105</v>
      </c>
      <c r="E71" s="2"/>
      <c r="J71" s="20"/>
    </row>
    <row r="72" spans="1:10" s="19" customFormat="1" x14ac:dyDescent="0.25">
      <c r="A72" s="21">
        <v>15</v>
      </c>
      <c r="B72" s="19" t="s">
        <v>330</v>
      </c>
      <c r="C72" s="20">
        <v>60.3</v>
      </c>
      <c r="D72" s="19" t="s">
        <v>1105</v>
      </c>
      <c r="E72" s="2"/>
      <c r="J72" s="20"/>
    </row>
    <row r="73" spans="1:10" s="19" customFormat="1" x14ac:dyDescent="0.25">
      <c r="A73" s="21">
        <v>16</v>
      </c>
      <c r="B73" s="19" t="s">
        <v>343</v>
      </c>
      <c r="C73" s="20">
        <v>60.05</v>
      </c>
      <c r="D73" s="19" t="s">
        <v>1184</v>
      </c>
      <c r="E73" s="2"/>
      <c r="J73" s="20"/>
    </row>
    <row r="74" spans="1:10" s="19" customFormat="1" x14ac:dyDescent="0.25">
      <c r="A74" s="21">
        <v>17</v>
      </c>
      <c r="B74" s="19" t="s">
        <v>232</v>
      </c>
      <c r="C74" s="20">
        <v>55.45</v>
      </c>
      <c r="D74" s="19" t="s">
        <v>1184</v>
      </c>
      <c r="E74" s="2"/>
      <c r="J74" s="20"/>
    </row>
    <row r="75" spans="1:10" s="19" customFormat="1" x14ac:dyDescent="0.25">
      <c r="A75" s="21">
        <v>18</v>
      </c>
      <c r="B75" s="19" t="s">
        <v>1178</v>
      </c>
      <c r="C75" s="20">
        <v>55.35</v>
      </c>
      <c r="D75" s="19" t="s">
        <v>1184</v>
      </c>
      <c r="E75" s="2"/>
      <c r="J75" s="20"/>
    </row>
    <row r="76" spans="1:10" s="19" customFormat="1" x14ac:dyDescent="0.25">
      <c r="A76" s="21">
        <v>19</v>
      </c>
      <c r="B76" s="19" t="s">
        <v>249</v>
      </c>
      <c r="C76" s="20">
        <v>55.3</v>
      </c>
      <c r="D76" s="19" t="s">
        <v>1184</v>
      </c>
      <c r="E76" s="2"/>
      <c r="J76" s="20"/>
    </row>
    <row r="77" spans="1:10" s="19" customFormat="1" x14ac:dyDescent="0.25">
      <c r="A77" s="21">
        <v>20</v>
      </c>
      <c r="B77" s="19" t="s">
        <v>602</v>
      </c>
      <c r="C77" s="20">
        <v>47.65</v>
      </c>
      <c r="D77" s="19" t="s">
        <v>1184</v>
      </c>
      <c r="E77" s="2"/>
      <c r="J77" s="20"/>
    </row>
    <row r="78" spans="1:10" s="19" customFormat="1" x14ac:dyDescent="0.25">
      <c r="A78" s="21">
        <v>21</v>
      </c>
      <c r="B78" s="19" t="s">
        <v>1181</v>
      </c>
      <c r="C78" s="20">
        <v>47.3</v>
      </c>
      <c r="D78" s="19" t="s">
        <v>1191</v>
      </c>
      <c r="E78" s="2"/>
      <c r="J78" s="20"/>
    </row>
    <row r="79" spans="1:10" s="19" customFormat="1" x14ac:dyDescent="0.25">
      <c r="A79" s="21">
        <v>22</v>
      </c>
      <c r="B79" s="19" t="s">
        <v>1180</v>
      </c>
      <c r="C79" s="20">
        <v>47.3</v>
      </c>
      <c r="D79" s="19" t="s">
        <v>1191</v>
      </c>
      <c r="E79" s="2"/>
      <c r="J79" s="20"/>
    </row>
    <row r="80" spans="1:10" s="19" customFormat="1" x14ac:dyDescent="0.25">
      <c r="A80" s="21">
        <v>23</v>
      </c>
      <c r="B80" s="19" t="s">
        <v>1104</v>
      </c>
      <c r="C80" s="20">
        <v>45</v>
      </c>
      <c r="D80" s="19" t="s">
        <v>1105</v>
      </c>
      <c r="E80" s="2"/>
      <c r="J80" s="20"/>
    </row>
    <row r="81" spans="1:10" s="19" customFormat="1" x14ac:dyDescent="0.25">
      <c r="A81" s="21">
        <v>24</v>
      </c>
      <c r="B81" s="19" t="s">
        <v>1182</v>
      </c>
      <c r="C81" s="20">
        <v>42.15</v>
      </c>
      <c r="D81" s="19" t="s">
        <v>1184</v>
      </c>
      <c r="E81" s="2"/>
      <c r="J81" s="20"/>
    </row>
    <row r="82" spans="1:10" s="19" customFormat="1" x14ac:dyDescent="0.25">
      <c r="A82" s="21">
        <v>25</v>
      </c>
      <c r="B82" s="19" t="s">
        <v>1179</v>
      </c>
      <c r="C82" s="20">
        <v>42.1</v>
      </c>
      <c r="D82" s="19" t="s">
        <v>1184</v>
      </c>
      <c r="E82" s="2"/>
      <c r="J82" s="20"/>
    </row>
    <row r="83" spans="1:10" s="19" customFormat="1" x14ac:dyDescent="0.25">
      <c r="A83" s="21">
        <v>26</v>
      </c>
      <c r="B83" s="19" t="s">
        <v>602</v>
      </c>
      <c r="C83" s="20">
        <v>40</v>
      </c>
      <c r="D83" s="19" t="s">
        <v>1105</v>
      </c>
      <c r="E83" s="2"/>
      <c r="J83" s="20"/>
    </row>
    <row r="84" spans="1:10" s="19" customFormat="1" x14ac:dyDescent="0.25">
      <c r="A84" s="21">
        <v>27</v>
      </c>
      <c r="B84" s="19" t="s">
        <v>1108</v>
      </c>
      <c r="C84" s="20">
        <v>37.450000000000003</v>
      </c>
      <c r="D84" s="19" t="s">
        <v>1105</v>
      </c>
      <c r="E84" s="2"/>
      <c r="J84" s="20"/>
    </row>
    <row r="85" spans="1:10" s="19" customFormat="1" x14ac:dyDescent="0.25">
      <c r="A85" s="21">
        <v>28</v>
      </c>
      <c r="B85" s="19" t="s">
        <v>1107</v>
      </c>
      <c r="C85" s="20">
        <v>33.5</v>
      </c>
      <c r="D85" s="19" t="s">
        <v>1105</v>
      </c>
      <c r="E85" s="2"/>
      <c r="J85" s="20"/>
    </row>
    <row r="86" spans="1:10" s="19" customFormat="1" x14ac:dyDescent="0.25">
      <c r="A86" s="21"/>
      <c r="B86" s="19" t="s">
        <v>480</v>
      </c>
      <c r="C86" s="23"/>
      <c r="E86" s="2"/>
      <c r="J86" s="20"/>
    </row>
    <row r="87" spans="1:10" s="19" customFormat="1" x14ac:dyDescent="0.25">
      <c r="A87" s="21" t="s">
        <v>18</v>
      </c>
      <c r="C87" s="23"/>
      <c r="D87" s="21" t="s">
        <v>152</v>
      </c>
      <c r="E87" s="2">
        <f>SUM(C88:C93)/6</f>
        <v>40.05833333333333</v>
      </c>
      <c r="F87" s="19" t="s">
        <v>153</v>
      </c>
      <c r="J87" s="20"/>
    </row>
    <row r="88" spans="1:10" s="19" customFormat="1" x14ac:dyDescent="0.25">
      <c r="A88" s="21">
        <v>1</v>
      </c>
      <c r="B88" s="19" t="s">
        <v>20</v>
      </c>
      <c r="C88" s="20">
        <v>61.65</v>
      </c>
      <c r="D88" s="19" t="s">
        <v>1184</v>
      </c>
      <c r="E88" s="2"/>
      <c r="J88" s="20"/>
    </row>
    <row r="89" spans="1:10" s="19" customFormat="1" x14ac:dyDescent="0.25">
      <c r="A89" s="21">
        <v>2</v>
      </c>
      <c r="B89" s="19" t="s">
        <v>1100</v>
      </c>
      <c r="C89" s="20">
        <v>45</v>
      </c>
      <c r="D89" s="19" t="s">
        <v>1105</v>
      </c>
      <c r="E89" s="2"/>
      <c r="J89" s="20"/>
    </row>
    <row r="90" spans="1:10" s="19" customFormat="1" x14ac:dyDescent="0.25">
      <c r="A90" s="21">
        <v>3</v>
      </c>
      <c r="B90" s="19" t="s">
        <v>195</v>
      </c>
      <c r="C90" s="20">
        <v>40</v>
      </c>
      <c r="D90" s="19" t="s">
        <v>1105</v>
      </c>
      <c r="E90" s="2"/>
      <c r="J90" s="20"/>
    </row>
    <row r="91" spans="1:10" s="19" customFormat="1" x14ac:dyDescent="0.25">
      <c r="A91" s="21">
        <v>4</v>
      </c>
      <c r="B91" s="19" t="s">
        <v>1183</v>
      </c>
      <c r="C91" s="20">
        <v>33.5</v>
      </c>
      <c r="D91" s="19" t="s">
        <v>1184</v>
      </c>
      <c r="E91" s="2"/>
      <c r="J91" s="20"/>
    </row>
    <row r="92" spans="1:10" s="19" customFormat="1" x14ac:dyDescent="0.25">
      <c r="A92" s="21">
        <v>5</v>
      </c>
      <c r="B92" s="19" t="s">
        <v>766</v>
      </c>
      <c r="C92" s="20">
        <v>30.1</v>
      </c>
      <c r="D92" s="19" t="s">
        <v>1105</v>
      </c>
      <c r="E92" s="2"/>
      <c r="J92" s="20"/>
    </row>
    <row r="93" spans="1:10" s="19" customFormat="1" x14ac:dyDescent="0.25">
      <c r="A93" s="21">
        <v>6</v>
      </c>
      <c r="B93" s="19" t="s">
        <v>273</v>
      </c>
      <c r="C93" s="20">
        <v>30.1</v>
      </c>
      <c r="D93" s="19" t="s">
        <v>1184</v>
      </c>
      <c r="E93" s="2"/>
      <c r="J93" s="20"/>
    </row>
    <row r="94" spans="1:10" s="19" customFormat="1" x14ac:dyDescent="0.25">
      <c r="A94" s="21"/>
      <c r="B94" s="19" t="s">
        <v>480</v>
      </c>
      <c r="C94" s="23"/>
      <c r="E94" s="2"/>
      <c r="J94" s="20"/>
    </row>
    <row r="95" spans="1:10" s="19" customFormat="1" x14ac:dyDescent="0.25">
      <c r="A95" s="21"/>
      <c r="C95" s="23"/>
      <c r="E95" s="2"/>
      <c r="J95" s="20"/>
    </row>
    <row r="96" spans="1:10" s="19" customFormat="1" x14ac:dyDescent="0.25">
      <c r="A96" s="74" t="s">
        <v>1233</v>
      </c>
      <c r="C96" s="23"/>
      <c r="J96" s="20"/>
    </row>
    <row r="97" spans="1:10" s="19" customFormat="1" ht="15.75" x14ac:dyDescent="0.25">
      <c r="A97" s="21" t="s">
        <v>0</v>
      </c>
      <c r="B97" s="73"/>
      <c r="C97" s="20" t="s">
        <v>324</v>
      </c>
      <c r="D97" s="21" t="s">
        <v>186</v>
      </c>
      <c r="E97" s="2">
        <f>SUM(C98:C111)/14</f>
        <v>18.071428571428573</v>
      </c>
      <c r="F97" s="19" t="s">
        <v>727</v>
      </c>
      <c r="J97" s="20"/>
    </row>
    <row r="98" spans="1:10" s="19" customFormat="1" x14ac:dyDescent="0.25">
      <c r="A98" s="21">
        <v>1</v>
      </c>
      <c r="B98" s="19" t="s">
        <v>1212</v>
      </c>
      <c r="C98" s="20">
        <v>36</v>
      </c>
      <c r="D98" s="20" t="s">
        <v>1213</v>
      </c>
      <c r="E98" s="19" t="s">
        <v>1214</v>
      </c>
      <c r="J98" s="20"/>
    </row>
    <row r="99" spans="1:10" s="19" customFormat="1" x14ac:dyDescent="0.25">
      <c r="A99" s="21">
        <v>2</v>
      </c>
      <c r="B99" s="19" t="s">
        <v>1076</v>
      </c>
      <c r="C99" s="20">
        <v>34</v>
      </c>
      <c r="D99" s="20" t="s">
        <v>1213</v>
      </c>
      <c r="E99" s="19" t="s">
        <v>1214</v>
      </c>
      <c r="J99" s="20"/>
    </row>
    <row r="100" spans="1:10" s="19" customFormat="1" x14ac:dyDescent="0.25">
      <c r="A100" s="21">
        <v>3</v>
      </c>
      <c r="B100" s="19" t="s">
        <v>163</v>
      </c>
      <c r="C100" s="20">
        <v>27</v>
      </c>
      <c r="D100" s="20" t="s">
        <v>1215</v>
      </c>
      <c r="E100" s="19" t="s">
        <v>1214</v>
      </c>
      <c r="J100" s="20"/>
    </row>
    <row r="101" spans="1:10" s="19" customFormat="1" x14ac:dyDescent="0.25">
      <c r="A101" s="21">
        <v>4</v>
      </c>
      <c r="B101" s="19" t="s">
        <v>1216</v>
      </c>
      <c r="C101" s="20">
        <v>25</v>
      </c>
      <c r="D101" s="20" t="s">
        <v>1217</v>
      </c>
      <c r="E101" s="19" t="s">
        <v>1214</v>
      </c>
      <c r="J101" s="20"/>
    </row>
    <row r="102" spans="1:10" s="19" customFormat="1" x14ac:dyDescent="0.25">
      <c r="A102" s="21">
        <v>5</v>
      </c>
      <c r="B102" s="19" t="s">
        <v>911</v>
      </c>
      <c r="C102" s="20">
        <v>21</v>
      </c>
      <c r="D102" s="20" t="s">
        <v>1213</v>
      </c>
      <c r="E102" s="19" t="s">
        <v>1214</v>
      </c>
      <c r="J102" s="20"/>
    </row>
    <row r="103" spans="1:10" s="19" customFormat="1" x14ac:dyDescent="0.25">
      <c r="A103" s="21">
        <v>6</v>
      </c>
      <c r="B103" s="19" t="s">
        <v>1218</v>
      </c>
      <c r="C103" s="20">
        <v>21</v>
      </c>
      <c r="D103" s="20" t="s">
        <v>1219</v>
      </c>
      <c r="E103" s="19" t="s">
        <v>1214</v>
      </c>
      <c r="J103" s="20"/>
    </row>
    <row r="104" spans="1:10" s="19" customFormat="1" x14ac:dyDescent="0.25">
      <c r="A104" s="21">
        <v>7</v>
      </c>
      <c r="B104" s="19" t="s">
        <v>1077</v>
      </c>
      <c r="C104" s="20">
        <v>20</v>
      </c>
      <c r="D104" s="20" t="s">
        <v>1220</v>
      </c>
      <c r="E104" s="19" t="s">
        <v>1214</v>
      </c>
      <c r="J104" s="20"/>
    </row>
    <row r="105" spans="1:10" s="19" customFormat="1" x14ac:dyDescent="0.25">
      <c r="A105" s="21">
        <v>8</v>
      </c>
      <c r="B105" s="19" t="s">
        <v>1221</v>
      </c>
      <c r="C105" s="20">
        <v>19</v>
      </c>
      <c r="D105" s="20" t="s">
        <v>1213</v>
      </c>
      <c r="E105" s="19" t="s">
        <v>1214</v>
      </c>
      <c r="J105" s="20"/>
    </row>
    <row r="106" spans="1:10" s="19" customFormat="1" x14ac:dyDescent="0.25">
      <c r="A106" s="21">
        <v>9</v>
      </c>
      <c r="B106" s="19" t="s">
        <v>1222</v>
      </c>
      <c r="C106" s="20">
        <v>15</v>
      </c>
      <c r="D106" s="20" t="s">
        <v>1223</v>
      </c>
      <c r="E106" s="19" t="s">
        <v>1214</v>
      </c>
      <c r="J106" s="20"/>
    </row>
    <row r="107" spans="1:10" s="19" customFormat="1" x14ac:dyDescent="0.25">
      <c r="A107" s="21">
        <v>10</v>
      </c>
      <c r="B107" s="19" t="s">
        <v>4</v>
      </c>
      <c r="C107" s="20">
        <v>13</v>
      </c>
      <c r="D107" s="20" t="s">
        <v>1224</v>
      </c>
      <c r="E107" s="19" t="s">
        <v>1214</v>
      </c>
      <c r="J107" s="20"/>
    </row>
    <row r="108" spans="1:10" s="19" customFormat="1" x14ac:dyDescent="0.25">
      <c r="A108" s="21">
        <v>11</v>
      </c>
      <c r="B108" s="19" t="s">
        <v>1225</v>
      </c>
      <c r="C108" s="20">
        <v>12</v>
      </c>
      <c r="D108" s="20" t="s">
        <v>1213</v>
      </c>
      <c r="E108" s="19" t="s">
        <v>1214</v>
      </c>
      <c r="J108" s="20"/>
    </row>
    <row r="109" spans="1:10" s="19" customFormat="1" x14ac:dyDescent="0.25">
      <c r="A109" s="21">
        <v>12</v>
      </c>
      <c r="B109" s="19" t="s">
        <v>33</v>
      </c>
      <c r="C109" s="20">
        <v>4</v>
      </c>
      <c r="D109" s="20" t="s">
        <v>1215</v>
      </c>
      <c r="E109" s="19" t="s">
        <v>1214</v>
      </c>
      <c r="J109" s="20"/>
    </row>
    <row r="110" spans="1:10" s="19" customFormat="1" x14ac:dyDescent="0.25">
      <c r="A110" s="21">
        <v>13</v>
      </c>
      <c r="B110" s="19" t="s">
        <v>350</v>
      </c>
      <c r="C110" s="20">
        <v>3</v>
      </c>
      <c r="D110" s="20" t="s">
        <v>1215</v>
      </c>
      <c r="E110" s="19" t="s">
        <v>1214</v>
      </c>
      <c r="J110" s="20"/>
    </row>
    <row r="111" spans="1:10" s="19" customFormat="1" x14ac:dyDescent="0.25">
      <c r="A111" s="21">
        <v>14</v>
      </c>
      <c r="B111" s="19" t="s">
        <v>1226</v>
      </c>
      <c r="C111" s="20">
        <v>3</v>
      </c>
      <c r="D111" s="20" t="s">
        <v>1213</v>
      </c>
      <c r="E111" s="19" t="s">
        <v>1214</v>
      </c>
      <c r="J111" s="20"/>
    </row>
    <row r="112" spans="1:10" s="19" customFormat="1" x14ac:dyDescent="0.25">
      <c r="A112" s="21"/>
      <c r="C112" s="20" t="s">
        <v>325</v>
      </c>
      <c r="D112" s="20"/>
      <c r="J112" s="20"/>
    </row>
    <row r="113" spans="1:10" s="19" customFormat="1" x14ac:dyDescent="0.25">
      <c r="A113" s="21">
        <v>15</v>
      </c>
      <c r="B113" s="19" t="s">
        <v>453</v>
      </c>
      <c r="C113" s="20">
        <v>12</v>
      </c>
      <c r="D113" s="20" t="s">
        <v>1227</v>
      </c>
      <c r="E113" s="19" t="s">
        <v>1214</v>
      </c>
      <c r="J113" s="20"/>
    </row>
    <row r="114" spans="1:10" s="19" customFormat="1" x14ac:dyDescent="0.25">
      <c r="A114" s="21">
        <v>16</v>
      </c>
      <c r="B114" s="19" t="s">
        <v>343</v>
      </c>
      <c r="C114" s="20">
        <v>8</v>
      </c>
      <c r="D114" s="20" t="s">
        <v>1227</v>
      </c>
      <c r="E114" s="19" t="s">
        <v>1214</v>
      </c>
      <c r="J114" s="20"/>
    </row>
    <row r="115" spans="1:10" s="19" customFormat="1" x14ac:dyDescent="0.25">
      <c r="A115" s="21"/>
      <c r="C115" s="20" t="s">
        <v>282</v>
      </c>
      <c r="D115" s="20"/>
      <c r="J115" s="20"/>
    </row>
    <row r="116" spans="1:10" s="19" customFormat="1" x14ac:dyDescent="0.25">
      <c r="A116" s="21">
        <v>17</v>
      </c>
      <c r="B116" s="19" t="s">
        <v>910</v>
      </c>
      <c r="C116" s="20">
        <v>10</v>
      </c>
      <c r="D116" s="20" t="s">
        <v>1228</v>
      </c>
      <c r="E116" s="19" t="s">
        <v>1214</v>
      </c>
      <c r="J116" s="20"/>
    </row>
    <row r="117" spans="1:10" s="19" customFormat="1" x14ac:dyDescent="0.25">
      <c r="A117" s="21">
        <v>18</v>
      </c>
      <c r="B117" s="19" t="s">
        <v>1144</v>
      </c>
      <c r="C117" s="20">
        <v>9</v>
      </c>
      <c r="D117" s="20" t="s">
        <v>1229</v>
      </c>
      <c r="E117" s="19" t="s">
        <v>1214</v>
      </c>
      <c r="J117" s="20"/>
    </row>
    <row r="118" spans="1:10" s="19" customFormat="1" x14ac:dyDescent="0.25">
      <c r="A118" s="21">
        <v>19</v>
      </c>
      <c r="B118" s="19" t="s">
        <v>249</v>
      </c>
      <c r="C118" s="20">
        <v>6</v>
      </c>
      <c r="D118" s="20" t="s">
        <v>1227</v>
      </c>
      <c r="E118" s="19" t="s">
        <v>1214</v>
      </c>
      <c r="J118" s="20"/>
    </row>
    <row r="119" spans="1:10" s="19" customFormat="1" x14ac:dyDescent="0.25">
      <c r="A119" s="21">
        <v>20</v>
      </c>
      <c r="B119" s="19" t="s">
        <v>602</v>
      </c>
      <c r="C119" s="20">
        <v>3</v>
      </c>
      <c r="D119" s="20" t="s">
        <v>1227</v>
      </c>
      <c r="E119" s="19" t="s">
        <v>1214</v>
      </c>
      <c r="J119" s="20"/>
    </row>
    <row r="120" spans="1:10" s="19" customFormat="1" x14ac:dyDescent="0.25">
      <c r="A120" s="21"/>
      <c r="B120" s="19" t="s">
        <v>480</v>
      </c>
      <c r="C120" s="20"/>
      <c r="D120" s="20"/>
      <c r="J120" s="20"/>
    </row>
    <row r="121" spans="1:10" s="19" customFormat="1" ht="15.75" x14ac:dyDescent="0.25">
      <c r="A121" s="21"/>
      <c r="B121" s="73"/>
      <c r="C121" s="20"/>
      <c r="D121" s="20"/>
      <c r="J121" s="20"/>
    </row>
    <row r="122" spans="1:10" s="19" customFormat="1" x14ac:dyDescent="0.25">
      <c r="A122" s="21" t="s">
        <v>27</v>
      </c>
      <c r="C122" s="20" t="s">
        <v>282</v>
      </c>
      <c r="D122" s="20"/>
      <c r="J122" s="20"/>
    </row>
    <row r="123" spans="1:10" s="19" customFormat="1" x14ac:dyDescent="0.25">
      <c r="A123" s="21">
        <v>1</v>
      </c>
      <c r="B123" s="19" t="s">
        <v>20</v>
      </c>
      <c r="C123" s="20">
        <v>11</v>
      </c>
      <c r="D123" s="20" t="s">
        <v>1224</v>
      </c>
      <c r="E123" s="19" t="s">
        <v>1214</v>
      </c>
      <c r="J123" s="20"/>
    </row>
    <row r="124" spans="1:10" s="19" customFormat="1" x14ac:dyDescent="0.25">
      <c r="A124" s="21">
        <v>2</v>
      </c>
      <c r="B124" s="19" t="s">
        <v>1061</v>
      </c>
      <c r="C124" s="20">
        <v>4</v>
      </c>
      <c r="D124" s="20" t="s">
        <v>1223</v>
      </c>
      <c r="E124" s="19" t="s">
        <v>1214</v>
      </c>
      <c r="J124" s="20"/>
    </row>
    <row r="125" spans="1:10" s="19" customFormat="1" x14ac:dyDescent="0.25">
      <c r="A125" s="21">
        <v>3</v>
      </c>
      <c r="B125" s="19" t="s">
        <v>899</v>
      </c>
      <c r="C125" s="20">
        <v>4</v>
      </c>
      <c r="D125" s="20" t="s">
        <v>1220</v>
      </c>
      <c r="E125" s="19" t="s">
        <v>1214</v>
      </c>
      <c r="J125" s="20"/>
    </row>
    <row r="126" spans="1:10" s="19" customFormat="1" x14ac:dyDescent="0.25">
      <c r="A126" s="21">
        <v>4</v>
      </c>
      <c r="B126" s="19" t="s">
        <v>914</v>
      </c>
      <c r="C126" s="20" t="s">
        <v>1230</v>
      </c>
      <c r="D126" s="20" t="s">
        <v>1213</v>
      </c>
      <c r="E126" s="19" t="s">
        <v>1214</v>
      </c>
      <c r="J126" s="20"/>
    </row>
    <row r="127" spans="1:10" s="19" customFormat="1" x14ac:dyDescent="0.25">
      <c r="A127" s="21"/>
      <c r="C127" s="20" t="s">
        <v>326</v>
      </c>
      <c r="D127" s="20"/>
      <c r="J127" s="20"/>
    </row>
    <row r="128" spans="1:10" s="19" customFormat="1" x14ac:dyDescent="0.25">
      <c r="A128" s="21">
        <v>5</v>
      </c>
      <c r="B128" s="19" t="s">
        <v>1231</v>
      </c>
      <c r="C128" s="20">
        <v>11</v>
      </c>
      <c r="D128" s="20" t="s">
        <v>1213</v>
      </c>
      <c r="E128" s="19" t="s">
        <v>1214</v>
      </c>
      <c r="J128" s="20"/>
    </row>
    <row r="129" spans="1:10" s="19" customFormat="1" x14ac:dyDescent="0.25">
      <c r="A129" s="21"/>
      <c r="C129" s="20" t="s">
        <v>336</v>
      </c>
      <c r="D129" s="20"/>
      <c r="J129" s="20"/>
    </row>
    <row r="130" spans="1:10" s="19" customFormat="1" x14ac:dyDescent="0.25">
      <c r="A130" s="21">
        <v>6</v>
      </c>
      <c r="B130" s="19" t="s">
        <v>1232</v>
      </c>
      <c r="C130" s="20">
        <v>21</v>
      </c>
      <c r="D130" s="20" t="s">
        <v>1213</v>
      </c>
      <c r="E130" s="19" t="s">
        <v>1214</v>
      </c>
      <c r="J130" s="20"/>
    </row>
    <row r="131" spans="1:10" s="19" customFormat="1" x14ac:dyDescent="0.25">
      <c r="A131" s="21">
        <v>7</v>
      </c>
      <c r="B131" s="19" t="s">
        <v>273</v>
      </c>
      <c r="C131" s="20">
        <v>20</v>
      </c>
      <c r="D131" s="20" t="s">
        <v>1224</v>
      </c>
      <c r="E131" s="19" t="s">
        <v>1214</v>
      </c>
      <c r="J131" s="20"/>
    </row>
    <row r="132" spans="1:10" s="19" customFormat="1" x14ac:dyDescent="0.25">
      <c r="A132" s="21"/>
      <c r="B132" s="19" t="s">
        <v>480</v>
      </c>
      <c r="C132" s="20"/>
      <c r="D132" s="20"/>
      <c r="J132" s="20"/>
    </row>
    <row r="133" spans="1:10" s="19" customFormat="1" x14ac:dyDescent="0.25">
      <c r="A133" s="21"/>
      <c r="C133" s="20"/>
      <c r="D133" s="20"/>
      <c r="J133" s="20"/>
    </row>
    <row r="134" spans="1:10" s="19" customFormat="1" x14ac:dyDescent="0.25">
      <c r="A134" s="21" t="s">
        <v>1185</v>
      </c>
      <c r="C134" s="23" t="s">
        <v>552</v>
      </c>
      <c r="E134" s="2"/>
      <c r="J134" s="20"/>
    </row>
    <row r="135" spans="1:10" s="19" customFormat="1" x14ac:dyDescent="0.25">
      <c r="A135" s="21" t="s">
        <v>0</v>
      </c>
      <c r="D135" s="21" t="s">
        <v>152</v>
      </c>
      <c r="E135" s="2">
        <f>SUM(C136:C152)/17</f>
        <v>68.794117647058812</v>
      </c>
      <c r="F135" s="19" t="s">
        <v>153</v>
      </c>
      <c r="J135" s="20"/>
    </row>
    <row r="136" spans="1:10" s="19" customFormat="1" x14ac:dyDescent="0.25">
      <c r="A136" s="21">
        <v>1</v>
      </c>
      <c r="B136" s="19" t="s">
        <v>215</v>
      </c>
      <c r="C136" s="20">
        <v>96.1</v>
      </c>
      <c r="D136" s="19" t="s">
        <v>1184</v>
      </c>
      <c r="E136" s="2"/>
      <c r="J136" s="20"/>
    </row>
    <row r="137" spans="1:10" s="19" customFormat="1" x14ac:dyDescent="0.25">
      <c r="A137" s="21">
        <v>2</v>
      </c>
      <c r="B137" s="19" t="s">
        <v>163</v>
      </c>
      <c r="C137" s="20">
        <v>96.05</v>
      </c>
      <c r="D137" s="19" t="s">
        <v>1184</v>
      </c>
      <c r="E137" s="2"/>
      <c r="J137" s="20"/>
    </row>
    <row r="138" spans="1:10" s="19" customFormat="1" x14ac:dyDescent="0.25">
      <c r="A138" s="21">
        <v>3</v>
      </c>
      <c r="B138" s="19" t="s">
        <v>4</v>
      </c>
      <c r="C138" s="20">
        <v>95.8</v>
      </c>
      <c r="D138" s="19" t="s">
        <v>1184</v>
      </c>
      <c r="E138" s="2"/>
      <c r="J138" s="20"/>
    </row>
    <row r="139" spans="1:10" s="19" customFormat="1" x14ac:dyDescent="0.25">
      <c r="A139" s="21">
        <v>4</v>
      </c>
      <c r="B139" s="19" t="s">
        <v>33</v>
      </c>
      <c r="C139" s="20">
        <v>90.85</v>
      </c>
      <c r="D139" s="19" t="s">
        <v>1184</v>
      </c>
      <c r="E139" s="2"/>
      <c r="J139" s="20"/>
    </row>
    <row r="140" spans="1:10" s="19" customFormat="1" x14ac:dyDescent="0.25">
      <c r="A140" s="21">
        <v>5</v>
      </c>
      <c r="B140" s="19" t="s">
        <v>343</v>
      </c>
      <c r="C140" s="20">
        <v>80.7</v>
      </c>
      <c r="D140" s="19" t="s">
        <v>1184</v>
      </c>
      <c r="E140" s="2"/>
      <c r="J140" s="20"/>
    </row>
    <row r="141" spans="1:10" s="19" customFormat="1" x14ac:dyDescent="0.25">
      <c r="A141" s="21">
        <v>6</v>
      </c>
      <c r="B141" s="19" t="s">
        <v>778</v>
      </c>
      <c r="C141" s="20">
        <v>76.05</v>
      </c>
      <c r="D141" s="19" t="s">
        <v>1184</v>
      </c>
      <c r="E141" s="2"/>
      <c r="J141" s="20"/>
    </row>
    <row r="142" spans="1:10" s="19" customFormat="1" x14ac:dyDescent="0.25">
      <c r="A142" s="21">
        <v>7</v>
      </c>
      <c r="B142" s="19" t="s">
        <v>1030</v>
      </c>
      <c r="C142" s="20">
        <v>70.849999999999994</v>
      </c>
      <c r="D142" s="19" t="s">
        <v>1184</v>
      </c>
      <c r="E142" s="2"/>
      <c r="J142" s="20"/>
    </row>
    <row r="143" spans="1:10" s="19" customFormat="1" x14ac:dyDescent="0.25">
      <c r="A143" s="21">
        <v>8</v>
      </c>
      <c r="B143" s="19" t="s">
        <v>1177</v>
      </c>
      <c r="C143" s="20">
        <v>65.95</v>
      </c>
      <c r="D143" s="19" t="s">
        <v>1184</v>
      </c>
      <c r="E143" s="2"/>
      <c r="J143" s="20"/>
    </row>
    <row r="144" spans="1:10" s="19" customFormat="1" x14ac:dyDescent="0.25">
      <c r="A144" s="21">
        <v>9</v>
      </c>
      <c r="B144" s="19" t="s">
        <v>350</v>
      </c>
      <c r="C144" s="20">
        <v>63.1</v>
      </c>
      <c r="D144" s="19" t="s">
        <v>1184</v>
      </c>
      <c r="E144" s="2"/>
      <c r="J144" s="20"/>
    </row>
    <row r="145" spans="1:10" s="19" customFormat="1" x14ac:dyDescent="0.25">
      <c r="A145" s="21">
        <v>10</v>
      </c>
      <c r="B145" s="19" t="s">
        <v>232</v>
      </c>
      <c r="C145" s="20">
        <v>63.05</v>
      </c>
      <c r="D145" s="19" t="s">
        <v>1184</v>
      </c>
      <c r="E145" s="2"/>
      <c r="J145" s="20"/>
    </row>
    <row r="146" spans="1:10" s="19" customFormat="1" x14ac:dyDescent="0.25">
      <c r="A146" s="21">
        <v>11</v>
      </c>
      <c r="B146" s="19" t="s">
        <v>249</v>
      </c>
      <c r="C146" s="20">
        <v>61.05</v>
      </c>
      <c r="D146" s="19" t="s">
        <v>1184</v>
      </c>
      <c r="E146" s="2"/>
      <c r="J146" s="20"/>
    </row>
    <row r="147" spans="1:10" s="19" customFormat="1" x14ac:dyDescent="0.25">
      <c r="A147" s="21">
        <v>12</v>
      </c>
      <c r="B147" s="19" t="s">
        <v>1178</v>
      </c>
      <c r="C147" s="20">
        <v>60.8</v>
      </c>
      <c r="D147" s="19" t="s">
        <v>1184</v>
      </c>
      <c r="E147" s="2"/>
      <c r="J147" s="20"/>
    </row>
    <row r="148" spans="1:10" s="19" customFormat="1" x14ac:dyDescent="0.25">
      <c r="A148" s="21">
        <v>13</v>
      </c>
      <c r="B148" s="19" t="s">
        <v>1180</v>
      </c>
      <c r="C148" s="20">
        <v>55.8</v>
      </c>
      <c r="D148" s="19" t="s">
        <v>1184</v>
      </c>
      <c r="E148" s="2"/>
      <c r="J148" s="20"/>
    </row>
    <row r="149" spans="1:10" s="19" customFormat="1" x14ac:dyDescent="0.25">
      <c r="A149" s="21">
        <v>14</v>
      </c>
      <c r="B149" s="19" t="s">
        <v>602</v>
      </c>
      <c r="C149" s="20">
        <v>53.7</v>
      </c>
      <c r="D149" s="19" t="s">
        <v>1184</v>
      </c>
      <c r="E149" s="2"/>
      <c r="J149" s="20"/>
    </row>
    <row r="150" spans="1:10" s="19" customFormat="1" x14ac:dyDescent="0.25">
      <c r="A150" s="21">
        <v>15</v>
      </c>
      <c r="B150" s="19" t="s">
        <v>1179</v>
      </c>
      <c r="C150" s="20">
        <v>50.3</v>
      </c>
      <c r="D150" s="19" t="s">
        <v>1184</v>
      </c>
      <c r="E150" s="2"/>
      <c r="J150" s="20"/>
    </row>
    <row r="151" spans="1:10" s="19" customFormat="1" x14ac:dyDescent="0.25">
      <c r="A151" s="21">
        <v>16</v>
      </c>
      <c r="B151" s="19" t="s">
        <v>1181</v>
      </c>
      <c r="C151" s="20">
        <v>48.3</v>
      </c>
      <c r="D151" s="19" t="s">
        <v>1184</v>
      </c>
      <c r="E151" s="2"/>
      <c r="J151" s="20"/>
    </row>
    <row r="152" spans="1:10" s="19" customFormat="1" x14ac:dyDescent="0.25">
      <c r="A152" s="21">
        <v>17</v>
      </c>
      <c r="B152" s="19" t="s">
        <v>1182</v>
      </c>
      <c r="C152" s="20">
        <v>41.05</v>
      </c>
      <c r="D152" s="19" t="s">
        <v>1184</v>
      </c>
      <c r="E152" s="2"/>
      <c r="J152" s="20"/>
    </row>
    <row r="153" spans="1:10" s="19" customFormat="1" x14ac:dyDescent="0.25">
      <c r="A153" s="21"/>
      <c r="B153" s="19" t="s">
        <v>951</v>
      </c>
      <c r="C153" s="20"/>
      <c r="E153" s="2"/>
      <c r="J153" s="20"/>
    </row>
    <row r="154" spans="1:10" s="19" customFormat="1" x14ac:dyDescent="0.25">
      <c r="A154" s="21" t="s">
        <v>27</v>
      </c>
      <c r="C154" s="20"/>
      <c r="D154" s="21" t="s">
        <v>152</v>
      </c>
      <c r="E154" s="2">
        <f>SUM(C155:C157)/3</f>
        <v>39.25</v>
      </c>
      <c r="F154" s="19" t="s">
        <v>153</v>
      </c>
      <c r="J154" s="20"/>
    </row>
    <row r="155" spans="1:10" s="19" customFormat="1" x14ac:dyDescent="0.25">
      <c r="A155" s="21">
        <v>1</v>
      </c>
      <c r="B155" s="19" t="s">
        <v>20</v>
      </c>
      <c r="C155" s="20">
        <v>62.2</v>
      </c>
      <c r="D155" s="19" t="s">
        <v>1184</v>
      </c>
      <c r="E155" s="2"/>
      <c r="J155" s="20"/>
    </row>
    <row r="156" spans="1:10" s="19" customFormat="1" x14ac:dyDescent="0.25">
      <c r="A156" s="21">
        <v>2</v>
      </c>
      <c r="B156" s="19" t="s">
        <v>273</v>
      </c>
      <c r="C156" s="20">
        <v>28.05</v>
      </c>
      <c r="D156" s="19" t="s">
        <v>1184</v>
      </c>
      <c r="E156" s="2"/>
      <c r="J156" s="20"/>
    </row>
    <row r="157" spans="1:10" s="19" customFormat="1" x14ac:dyDescent="0.25">
      <c r="A157" s="21">
        <v>3</v>
      </c>
      <c r="B157" s="19" t="s">
        <v>1183</v>
      </c>
      <c r="C157" s="20">
        <v>27.5</v>
      </c>
      <c r="D157" s="19" t="s">
        <v>1184</v>
      </c>
      <c r="E157" s="2"/>
      <c r="J157" s="20"/>
    </row>
    <row r="158" spans="1:10" s="19" customFormat="1" x14ac:dyDescent="0.25">
      <c r="A158" s="21"/>
      <c r="B158" s="19" t="s">
        <v>951</v>
      </c>
      <c r="C158" s="23"/>
      <c r="E158" s="2"/>
      <c r="J158" s="20"/>
    </row>
    <row r="159" spans="1:10" x14ac:dyDescent="0.25">
      <c r="A159" s="1" t="s">
        <v>64</v>
      </c>
    </row>
    <row r="160" spans="1:10" x14ac:dyDescent="0.25">
      <c r="A160" s="1" t="s">
        <v>0</v>
      </c>
      <c r="D160" s="1" t="s">
        <v>152</v>
      </c>
      <c r="E160" s="2">
        <f>SUM(C161:C185)/25</f>
        <v>65.783600000000007</v>
      </c>
      <c r="F160" t="s">
        <v>153</v>
      </c>
    </row>
    <row r="161" spans="1:10" x14ac:dyDescent="0.25">
      <c r="A161" s="1">
        <v>1</v>
      </c>
      <c r="B161" t="s">
        <v>163</v>
      </c>
      <c r="C161" s="7">
        <v>97.05</v>
      </c>
      <c r="D161" s="21" t="s">
        <v>992</v>
      </c>
    </row>
    <row r="162" spans="1:10" s="19" customFormat="1" x14ac:dyDescent="0.25">
      <c r="A162" s="21">
        <v>2</v>
      </c>
      <c r="B162" t="s">
        <v>4</v>
      </c>
      <c r="C162" s="7">
        <v>90.18</v>
      </c>
      <c r="D162" s="21" t="s">
        <v>991</v>
      </c>
      <c r="E162" s="2"/>
      <c r="J162" s="20"/>
    </row>
    <row r="163" spans="1:10" s="19" customFormat="1" x14ac:dyDescent="0.25">
      <c r="A163" s="21">
        <v>3</v>
      </c>
      <c r="B163" t="s">
        <v>215</v>
      </c>
      <c r="C163" s="7">
        <v>90.1</v>
      </c>
      <c r="D163" s="21" t="s">
        <v>991</v>
      </c>
      <c r="E163" s="2"/>
      <c r="J163" s="20"/>
    </row>
    <row r="164" spans="1:10" s="19" customFormat="1" x14ac:dyDescent="0.25">
      <c r="A164" s="21">
        <v>4</v>
      </c>
      <c r="B164" t="s">
        <v>33</v>
      </c>
      <c r="C164" s="7">
        <v>87.9</v>
      </c>
      <c r="D164" s="21" t="s">
        <v>991</v>
      </c>
      <c r="E164" s="2"/>
      <c r="J164" s="20"/>
    </row>
    <row r="165" spans="1:10" s="19" customFormat="1" x14ac:dyDescent="0.25">
      <c r="A165" s="21">
        <v>5</v>
      </c>
      <c r="B165" t="s">
        <v>837</v>
      </c>
      <c r="C165" s="7">
        <v>83.9</v>
      </c>
      <c r="D165" s="21" t="s">
        <v>991</v>
      </c>
      <c r="E165" s="2"/>
      <c r="J165" s="20"/>
    </row>
    <row r="166" spans="1:10" x14ac:dyDescent="0.25">
      <c r="A166" s="21">
        <v>6</v>
      </c>
      <c r="B166" t="s">
        <v>1</v>
      </c>
      <c r="C166" s="23">
        <v>80.400000000000006</v>
      </c>
      <c r="D166" t="s">
        <v>339</v>
      </c>
    </row>
    <row r="167" spans="1:10" x14ac:dyDescent="0.25">
      <c r="A167" s="21">
        <v>7</v>
      </c>
      <c r="B167" t="s">
        <v>235</v>
      </c>
      <c r="C167" s="23">
        <v>74.7</v>
      </c>
      <c r="D167" t="s">
        <v>340</v>
      </c>
    </row>
    <row r="168" spans="1:10" x14ac:dyDescent="0.25">
      <c r="A168" s="21">
        <v>8</v>
      </c>
      <c r="B168" t="s">
        <v>3</v>
      </c>
      <c r="C168" s="23">
        <v>70.099999999999994</v>
      </c>
      <c r="D168" t="s">
        <v>339</v>
      </c>
    </row>
    <row r="169" spans="1:10" x14ac:dyDescent="0.25">
      <c r="A169" s="21">
        <v>9</v>
      </c>
      <c r="B169" t="s">
        <v>343</v>
      </c>
      <c r="C169" s="23">
        <v>67.599999999999994</v>
      </c>
      <c r="D169" t="s">
        <v>339</v>
      </c>
    </row>
    <row r="170" spans="1:10" x14ac:dyDescent="0.25">
      <c r="A170" s="21">
        <v>10</v>
      </c>
      <c r="B170" t="s">
        <v>527</v>
      </c>
      <c r="C170" s="23">
        <v>65.3</v>
      </c>
      <c r="D170" t="s">
        <v>340</v>
      </c>
    </row>
    <row r="171" spans="1:10" s="19" customFormat="1" x14ac:dyDescent="0.25">
      <c r="A171" s="21">
        <v>11</v>
      </c>
      <c r="B171" t="s">
        <v>990</v>
      </c>
      <c r="C171" s="7">
        <v>65.180000000000007</v>
      </c>
      <c r="D171" s="21" t="s">
        <v>991</v>
      </c>
      <c r="E171" s="2"/>
      <c r="J171" s="20"/>
    </row>
    <row r="172" spans="1:10" s="19" customFormat="1" x14ac:dyDescent="0.25">
      <c r="A172" s="21">
        <v>12</v>
      </c>
      <c r="B172" t="s">
        <v>12</v>
      </c>
      <c r="C172" s="7">
        <v>65.099999999999994</v>
      </c>
      <c r="D172" s="21" t="s">
        <v>991</v>
      </c>
      <c r="E172" s="2"/>
      <c r="J172" s="20"/>
    </row>
    <row r="173" spans="1:10" x14ac:dyDescent="0.25">
      <c r="A173" s="21">
        <v>13</v>
      </c>
      <c r="B173" t="s">
        <v>341</v>
      </c>
      <c r="C173" s="23">
        <v>65</v>
      </c>
      <c r="D173" t="s">
        <v>339</v>
      </c>
    </row>
    <row r="174" spans="1:10" x14ac:dyDescent="0.25">
      <c r="A174" s="21">
        <v>14</v>
      </c>
      <c r="B174" t="s">
        <v>148</v>
      </c>
      <c r="C174" s="23">
        <v>62.5</v>
      </c>
      <c r="D174" t="s">
        <v>339</v>
      </c>
    </row>
    <row r="175" spans="1:10" x14ac:dyDescent="0.25">
      <c r="A175" s="21">
        <v>15</v>
      </c>
      <c r="B175" t="s">
        <v>10</v>
      </c>
      <c r="C175" s="7">
        <v>60.08</v>
      </c>
      <c r="D175" s="21" t="s">
        <v>991</v>
      </c>
    </row>
    <row r="176" spans="1:10" s="19" customFormat="1" x14ac:dyDescent="0.25">
      <c r="A176" s="21">
        <v>16</v>
      </c>
      <c r="B176" t="s">
        <v>350</v>
      </c>
      <c r="C176" s="7">
        <v>60</v>
      </c>
      <c r="D176" s="21" t="s">
        <v>991</v>
      </c>
      <c r="E176" s="2"/>
      <c r="J176" s="20"/>
    </row>
    <row r="177" spans="1:10" x14ac:dyDescent="0.25">
      <c r="A177" s="21">
        <v>17</v>
      </c>
      <c r="B177" t="s">
        <v>232</v>
      </c>
      <c r="C177" s="23">
        <v>57.75</v>
      </c>
      <c r="D177" t="s">
        <v>339</v>
      </c>
    </row>
    <row r="178" spans="1:10" x14ac:dyDescent="0.25">
      <c r="A178" s="21">
        <v>18</v>
      </c>
      <c r="B178" t="s">
        <v>295</v>
      </c>
      <c r="C178" s="23">
        <v>57.5</v>
      </c>
      <c r="D178" t="s">
        <v>339</v>
      </c>
    </row>
    <row r="179" spans="1:10" x14ac:dyDescent="0.25">
      <c r="A179" s="21">
        <v>19</v>
      </c>
      <c r="B179" t="s">
        <v>251</v>
      </c>
      <c r="C179" s="23">
        <v>55.25</v>
      </c>
      <c r="D179" t="s">
        <v>339</v>
      </c>
    </row>
    <row r="180" spans="1:10" x14ac:dyDescent="0.25">
      <c r="A180" s="21">
        <v>20</v>
      </c>
      <c r="B180" t="s">
        <v>347</v>
      </c>
      <c r="C180" s="23">
        <v>52.5</v>
      </c>
      <c r="D180" t="s">
        <v>339</v>
      </c>
    </row>
    <row r="181" spans="1:10" x14ac:dyDescent="0.25">
      <c r="A181" s="21">
        <v>21</v>
      </c>
      <c r="B181" t="s">
        <v>345</v>
      </c>
      <c r="C181" s="23">
        <v>50</v>
      </c>
      <c r="D181" t="s">
        <v>339</v>
      </c>
    </row>
    <row r="182" spans="1:10" x14ac:dyDescent="0.25">
      <c r="A182" s="21">
        <v>21</v>
      </c>
      <c r="B182" t="s">
        <v>351</v>
      </c>
      <c r="C182" s="23">
        <v>50</v>
      </c>
      <c r="D182" t="s">
        <v>339</v>
      </c>
    </row>
    <row r="183" spans="1:10" x14ac:dyDescent="0.25">
      <c r="A183" s="21">
        <v>21</v>
      </c>
      <c r="B183" t="s">
        <v>525</v>
      </c>
      <c r="C183" s="23">
        <v>50</v>
      </c>
      <c r="D183" t="s">
        <v>339</v>
      </c>
    </row>
    <row r="184" spans="1:10" x14ac:dyDescent="0.25">
      <c r="A184" s="21">
        <v>24</v>
      </c>
      <c r="B184" t="s">
        <v>465</v>
      </c>
      <c r="C184" s="23">
        <v>44.5</v>
      </c>
      <c r="D184" t="s">
        <v>339</v>
      </c>
    </row>
    <row r="185" spans="1:10" x14ac:dyDescent="0.25">
      <c r="A185" s="1">
        <v>22</v>
      </c>
      <c r="B185" t="s">
        <v>249</v>
      </c>
      <c r="C185" s="23">
        <v>42</v>
      </c>
      <c r="D185" t="s">
        <v>339</v>
      </c>
    </row>
    <row r="186" spans="1:10" x14ac:dyDescent="0.25">
      <c r="B186" t="s">
        <v>480</v>
      </c>
    </row>
    <row r="187" spans="1:10" x14ac:dyDescent="0.25">
      <c r="A187" s="1" t="s">
        <v>27</v>
      </c>
      <c r="D187" s="1" t="s">
        <v>152</v>
      </c>
      <c r="E187" s="2">
        <f>SUM(C188:C194)/7</f>
        <v>41.392857142857146</v>
      </c>
      <c r="F187" t="s">
        <v>153</v>
      </c>
    </row>
    <row r="188" spans="1:10" s="19" customFormat="1" x14ac:dyDescent="0.25">
      <c r="A188" s="21">
        <v>1</v>
      </c>
      <c r="B188" t="s">
        <v>20</v>
      </c>
      <c r="C188" s="7">
        <v>54.85</v>
      </c>
      <c r="D188" s="21" t="s">
        <v>991</v>
      </c>
      <c r="E188" s="2"/>
      <c r="J188" s="20"/>
    </row>
    <row r="189" spans="1:10" x14ac:dyDescent="0.25">
      <c r="A189" s="1">
        <v>2</v>
      </c>
      <c r="B189" t="s">
        <v>271</v>
      </c>
      <c r="C189" s="23">
        <v>52.5</v>
      </c>
      <c r="D189" t="s">
        <v>339</v>
      </c>
    </row>
    <row r="190" spans="1:10" x14ac:dyDescent="0.25">
      <c r="A190" s="1">
        <v>3</v>
      </c>
      <c r="B190" t="s">
        <v>356</v>
      </c>
      <c r="C190" s="23">
        <v>42</v>
      </c>
      <c r="D190" t="s">
        <v>339</v>
      </c>
    </row>
    <row r="191" spans="1:10" x14ac:dyDescent="0.25">
      <c r="A191" s="1">
        <v>4</v>
      </c>
      <c r="B191" t="s">
        <v>195</v>
      </c>
      <c r="C191" s="23">
        <v>41</v>
      </c>
      <c r="D191" t="s">
        <v>917</v>
      </c>
    </row>
    <row r="192" spans="1:10" x14ac:dyDescent="0.25">
      <c r="A192" s="1">
        <v>5</v>
      </c>
      <c r="B192" t="s">
        <v>246</v>
      </c>
      <c r="C192" s="23">
        <v>38.950000000000003</v>
      </c>
      <c r="D192" t="s">
        <v>339</v>
      </c>
    </row>
    <row r="193" spans="1:4" x14ac:dyDescent="0.25">
      <c r="A193" s="1">
        <v>6</v>
      </c>
      <c r="B193" t="s">
        <v>528</v>
      </c>
      <c r="C193" s="23">
        <v>33.950000000000003</v>
      </c>
      <c r="D193" t="s">
        <v>339</v>
      </c>
    </row>
    <row r="194" spans="1:4" x14ac:dyDescent="0.25">
      <c r="A194" s="1">
        <v>7</v>
      </c>
      <c r="B194" t="s">
        <v>355</v>
      </c>
      <c r="C194" s="23">
        <v>26.5</v>
      </c>
      <c r="D194" t="s">
        <v>339</v>
      </c>
    </row>
    <row r="196" spans="1:4" x14ac:dyDescent="0.25">
      <c r="B196" t="s">
        <v>480</v>
      </c>
    </row>
    <row r="197" spans="1:4" x14ac:dyDescent="0.25">
      <c r="A197" s="1" t="s">
        <v>65</v>
      </c>
    </row>
    <row r="198" spans="1:4" x14ac:dyDescent="0.25">
      <c r="A198" s="1" t="s">
        <v>66</v>
      </c>
    </row>
    <row r="201" spans="1:4" x14ac:dyDescent="0.25">
      <c r="A201" s="1" t="s">
        <v>76</v>
      </c>
    </row>
    <row r="202" spans="1:4" x14ac:dyDescent="0.25">
      <c r="A202" s="1" t="s">
        <v>77</v>
      </c>
    </row>
    <row r="204" spans="1:4" x14ac:dyDescent="0.25">
      <c r="A204" s="1" t="s">
        <v>78</v>
      </c>
    </row>
    <row r="206" spans="1:4" x14ac:dyDescent="0.25">
      <c r="A206" s="1" t="s">
        <v>553</v>
      </c>
    </row>
    <row r="207" spans="1:4" x14ac:dyDescent="0.25">
      <c r="A207" s="1" t="s">
        <v>79</v>
      </c>
    </row>
    <row r="209" spans="1:10" x14ac:dyDescent="0.25">
      <c r="A209" s="1" t="s">
        <v>80</v>
      </c>
    </row>
    <row r="210" spans="1:10" x14ac:dyDescent="0.25">
      <c r="A210" s="1" t="s">
        <v>0</v>
      </c>
      <c r="C210" s="23" t="s">
        <v>552</v>
      </c>
      <c r="D210" s="1" t="s">
        <v>152</v>
      </c>
      <c r="E210" s="2">
        <f>SUM(C211:C220)/10</f>
        <v>162.185</v>
      </c>
      <c r="F210" t="s">
        <v>153</v>
      </c>
    </row>
    <row r="211" spans="1:10" s="19" customFormat="1" x14ac:dyDescent="0.25">
      <c r="A211" s="21">
        <v>1</v>
      </c>
      <c r="B211" s="21" t="s">
        <v>1266</v>
      </c>
      <c r="C211" s="20" t="s">
        <v>1273</v>
      </c>
      <c r="D211" s="19" t="s">
        <v>1260</v>
      </c>
      <c r="E211" s="20" t="s">
        <v>1267</v>
      </c>
      <c r="J211" s="20"/>
    </row>
    <row r="212" spans="1:10" s="19" customFormat="1" x14ac:dyDescent="0.25">
      <c r="A212" s="21">
        <v>2</v>
      </c>
      <c r="B212" s="21" t="s">
        <v>1268</v>
      </c>
      <c r="C212" s="20">
        <v>215</v>
      </c>
      <c r="D212" s="19" t="s">
        <v>1260</v>
      </c>
      <c r="E212" s="20" t="s">
        <v>1254</v>
      </c>
      <c r="J212" s="20"/>
    </row>
    <row r="213" spans="1:10" s="19" customFormat="1" x14ac:dyDescent="0.25">
      <c r="A213" s="21">
        <v>3</v>
      </c>
      <c r="B213" s="21" t="s">
        <v>135</v>
      </c>
      <c r="C213" s="20">
        <v>184.25</v>
      </c>
      <c r="D213" s="19" t="s">
        <v>257</v>
      </c>
      <c r="E213" s="20" t="s">
        <v>1237</v>
      </c>
      <c r="J213" s="20"/>
    </row>
    <row r="214" spans="1:10" s="19" customFormat="1" x14ac:dyDescent="0.25">
      <c r="A214" s="21">
        <v>4</v>
      </c>
      <c r="B214" s="21" t="s">
        <v>158</v>
      </c>
      <c r="C214" s="20">
        <v>183.15</v>
      </c>
      <c r="D214" s="19" t="s">
        <v>1256</v>
      </c>
      <c r="E214" s="20" t="s">
        <v>1255</v>
      </c>
      <c r="J214" s="20"/>
    </row>
    <row r="215" spans="1:10" s="19" customFormat="1" x14ac:dyDescent="0.25">
      <c r="A215" s="21">
        <v>5</v>
      </c>
      <c r="B215" s="21" t="s">
        <v>161</v>
      </c>
      <c r="C215" s="20">
        <v>180.65</v>
      </c>
      <c r="D215" s="19" t="s">
        <v>1256</v>
      </c>
      <c r="E215" s="20" t="s">
        <v>1258</v>
      </c>
      <c r="J215" s="20"/>
    </row>
    <row r="216" spans="1:10" s="19" customFormat="1" x14ac:dyDescent="0.25">
      <c r="A216" s="21">
        <v>6</v>
      </c>
      <c r="B216" s="21" t="s">
        <v>1269</v>
      </c>
      <c r="C216" s="20">
        <v>180</v>
      </c>
      <c r="D216" t="s">
        <v>1260</v>
      </c>
      <c r="E216" s="20" t="s">
        <v>1254</v>
      </c>
      <c r="J216" s="20"/>
    </row>
    <row r="217" spans="1:10" s="19" customFormat="1" x14ac:dyDescent="0.25">
      <c r="A217" s="21">
        <v>7</v>
      </c>
      <c r="B217" s="21" t="s">
        <v>1270</v>
      </c>
      <c r="C217" s="20">
        <v>175</v>
      </c>
      <c r="D217" t="s">
        <v>1260</v>
      </c>
      <c r="E217" s="20" t="s">
        <v>1245</v>
      </c>
      <c r="J217" s="20"/>
    </row>
    <row r="218" spans="1:10" s="19" customFormat="1" x14ac:dyDescent="0.25">
      <c r="A218" s="21">
        <v>8</v>
      </c>
      <c r="B218" s="21" t="s">
        <v>1271</v>
      </c>
      <c r="C218" s="20">
        <v>173.15</v>
      </c>
      <c r="D218" t="s">
        <v>1256</v>
      </c>
      <c r="E218" s="20" t="s">
        <v>1258</v>
      </c>
      <c r="J218" s="20"/>
    </row>
    <row r="219" spans="1:10" s="19" customFormat="1" x14ac:dyDescent="0.25">
      <c r="A219" s="21">
        <v>9</v>
      </c>
      <c r="B219" s="21" t="s">
        <v>1272</v>
      </c>
      <c r="C219" s="20">
        <v>170</v>
      </c>
      <c r="D219" t="s">
        <v>1260</v>
      </c>
      <c r="E219" s="20" t="s">
        <v>1254</v>
      </c>
      <c r="J219" s="20"/>
    </row>
    <row r="220" spans="1:10" s="19" customFormat="1" x14ac:dyDescent="0.25">
      <c r="A220" s="21">
        <v>10</v>
      </c>
      <c r="B220" s="21" t="s">
        <v>580</v>
      </c>
      <c r="C220" s="20">
        <v>160.65</v>
      </c>
      <c r="D220" t="s">
        <v>1256</v>
      </c>
      <c r="E220" s="20" t="s">
        <v>1258</v>
      </c>
      <c r="J220" s="20"/>
    </row>
    <row r="221" spans="1:10" x14ac:dyDescent="0.25">
      <c r="B221" t="s">
        <v>480</v>
      </c>
    </row>
    <row r="222" spans="1:10" x14ac:dyDescent="0.25">
      <c r="A222" s="1" t="s">
        <v>27</v>
      </c>
      <c r="D222" s="1" t="s">
        <v>152</v>
      </c>
      <c r="E222" s="2">
        <f>SUM(C223:C235)/13</f>
        <v>100.24615384615385</v>
      </c>
      <c r="F222" t="s">
        <v>153</v>
      </c>
    </row>
    <row r="223" spans="1:10" s="19" customFormat="1" x14ac:dyDescent="0.25">
      <c r="A223" s="21">
        <v>1</v>
      </c>
      <c r="B223" t="s">
        <v>1251</v>
      </c>
      <c r="C223" s="20">
        <v>131.1</v>
      </c>
      <c r="D223" t="s">
        <v>277</v>
      </c>
      <c r="E223" s="7" t="s">
        <v>1252</v>
      </c>
      <c r="J223" s="20"/>
    </row>
    <row r="224" spans="1:10" s="19" customFormat="1" x14ac:dyDescent="0.25">
      <c r="A224" s="21">
        <v>2</v>
      </c>
      <c r="B224" t="s">
        <v>1253</v>
      </c>
      <c r="C224" s="20">
        <v>126.1</v>
      </c>
      <c r="D224" t="s">
        <v>277</v>
      </c>
      <c r="E224" s="7" t="s">
        <v>1254</v>
      </c>
      <c r="J224" s="20"/>
    </row>
    <row r="225" spans="1:10" s="19" customFormat="1" x14ac:dyDescent="0.25">
      <c r="A225" s="21">
        <v>3</v>
      </c>
      <c r="B225" t="s">
        <v>169</v>
      </c>
      <c r="C225" s="20">
        <v>121.9</v>
      </c>
      <c r="D225" t="s">
        <v>1256</v>
      </c>
      <c r="E225" s="7" t="s">
        <v>1255</v>
      </c>
      <c r="J225" s="20"/>
    </row>
    <row r="226" spans="1:10" s="19" customFormat="1" x14ac:dyDescent="0.25">
      <c r="A226" s="21">
        <v>4</v>
      </c>
      <c r="B226" t="s">
        <v>223</v>
      </c>
      <c r="C226" s="20">
        <v>120.65</v>
      </c>
      <c r="D226" t="s">
        <v>1256</v>
      </c>
      <c r="E226" s="7" t="s">
        <v>1237</v>
      </c>
      <c r="J226" s="20"/>
    </row>
    <row r="227" spans="1:10" s="19" customFormat="1" x14ac:dyDescent="0.25">
      <c r="A227" s="21">
        <v>5</v>
      </c>
      <c r="B227" t="s">
        <v>1257</v>
      </c>
      <c r="C227" s="20">
        <v>105.65</v>
      </c>
      <c r="D227" t="s">
        <v>1256</v>
      </c>
      <c r="E227" s="7" t="s">
        <v>1258</v>
      </c>
      <c r="J227" s="20"/>
    </row>
    <row r="228" spans="1:10" s="19" customFormat="1" x14ac:dyDescent="0.25">
      <c r="A228" s="21">
        <v>6</v>
      </c>
      <c r="B228" t="s">
        <v>1259</v>
      </c>
      <c r="C228" s="20">
        <v>105</v>
      </c>
      <c r="D228" t="s">
        <v>1260</v>
      </c>
      <c r="E228" s="7" t="s">
        <v>1254</v>
      </c>
    </row>
    <row r="229" spans="1:10" s="19" customFormat="1" x14ac:dyDescent="0.25">
      <c r="A229" s="21">
        <v>7</v>
      </c>
      <c r="B229" t="s">
        <v>1261</v>
      </c>
      <c r="C229" s="20">
        <v>100</v>
      </c>
      <c r="D229" t="s">
        <v>277</v>
      </c>
      <c r="E229" s="7" t="s">
        <v>1262</v>
      </c>
    </row>
    <row r="230" spans="1:10" s="19" customFormat="1" x14ac:dyDescent="0.25">
      <c r="A230" s="21">
        <v>8</v>
      </c>
      <c r="B230" t="s">
        <v>1263</v>
      </c>
      <c r="C230" s="20">
        <v>95</v>
      </c>
      <c r="D230" t="s">
        <v>1260</v>
      </c>
      <c r="E230" s="7" t="s">
        <v>1254</v>
      </c>
    </row>
    <row r="231" spans="1:10" s="19" customFormat="1" x14ac:dyDescent="0.25">
      <c r="A231" s="21">
        <v>9</v>
      </c>
      <c r="B231" t="s">
        <v>1264</v>
      </c>
      <c r="C231" s="20">
        <v>90.65</v>
      </c>
      <c r="D231" t="s">
        <v>1256</v>
      </c>
      <c r="E231" s="7" t="s">
        <v>1258</v>
      </c>
    </row>
    <row r="232" spans="1:10" s="19" customFormat="1" x14ac:dyDescent="0.25">
      <c r="A232" s="21">
        <v>9</v>
      </c>
      <c r="B232" t="s">
        <v>193</v>
      </c>
      <c r="C232" s="20">
        <v>90.65</v>
      </c>
      <c r="D232" t="s">
        <v>1256</v>
      </c>
      <c r="E232" s="7" t="s">
        <v>1258</v>
      </c>
    </row>
    <row r="233" spans="1:10" x14ac:dyDescent="0.25">
      <c r="A233" s="21">
        <v>11</v>
      </c>
      <c r="B233" t="s">
        <v>1265</v>
      </c>
      <c r="C233" s="20">
        <v>90</v>
      </c>
      <c r="D233" t="s">
        <v>277</v>
      </c>
      <c r="E233" s="7" t="s">
        <v>1254</v>
      </c>
    </row>
    <row r="234" spans="1:10" x14ac:dyDescent="0.25">
      <c r="A234" s="21">
        <v>12</v>
      </c>
      <c r="B234" t="s">
        <v>167</v>
      </c>
      <c r="C234" s="20">
        <v>70.849999999999994</v>
      </c>
      <c r="D234" t="s">
        <v>277</v>
      </c>
      <c r="E234" s="7" t="s">
        <v>1237</v>
      </c>
    </row>
    <row r="235" spans="1:10" x14ac:dyDescent="0.25">
      <c r="A235" s="21">
        <v>13</v>
      </c>
      <c r="B235" t="s">
        <v>168</v>
      </c>
      <c r="C235" s="20">
        <v>55.65</v>
      </c>
      <c r="D235" t="s">
        <v>1256</v>
      </c>
      <c r="E235" s="7" t="s">
        <v>1227</v>
      </c>
    </row>
    <row r="236" spans="1:10" x14ac:dyDescent="0.25">
      <c r="B236" t="s">
        <v>480</v>
      </c>
    </row>
    <row r="237" spans="1:10" s="19" customFormat="1" x14ac:dyDescent="0.25">
      <c r="A237" s="1" t="s">
        <v>81</v>
      </c>
      <c r="C237" s="23"/>
      <c r="D237" s="21" t="s">
        <v>152</v>
      </c>
      <c r="E237" s="19">
        <f>SUM(C238:C268)/31</f>
        <v>140.04516129032257</v>
      </c>
      <c r="F237" t="s">
        <v>153</v>
      </c>
      <c r="J237" s="20"/>
    </row>
    <row r="238" spans="1:10" s="19" customFormat="1" x14ac:dyDescent="0.25">
      <c r="A238" s="21" t="s">
        <v>1274</v>
      </c>
      <c r="B238" s="19" t="s">
        <v>1266</v>
      </c>
      <c r="C238" s="20">
        <v>191</v>
      </c>
      <c r="D238" s="2" t="s">
        <v>277</v>
      </c>
      <c r="E238" s="23" t="s">
        <v>1254</v>
      </c>
      <c r="J238" s="20"/>
    </row>
    <row r="239" spans="1:10" s="19" customFormat="1" x14ac:dyDescent="0.25">
      <c r="A239" s="21" t="s">
        <v>1275</v>
      </c>
      <c r="B239" s="19" t="s">
        <v>1276</v>
      </c>
      <c r="C239" s="20">
        <v>185</v>
      </c>
      <c r="D239" s="2" t="s">
        <v>277</v>
      </c>
      <c r="E239" s="23" t="s">
        <v>1254</v>
      </c>
      <c r="J239" s="20"/>
    </row>
    <row r="240" spans="1:10" s="19" customFormat="1" x14ac:dyDescent="0.25">
      <c r="A240" s="21" t="s">
        <v>1277</v>
      </c>
      <c r="B240" s="19" t="s">
        <v>1278</v>
      </c>
      <c r="C240" s="20">
        <v>180</v>
      </c>
      <c r="D240" s="2" t="s">
        <v>277</v>
      </c>
      <c r="E240" s="23" t="s">
        <v>1262</v>
      </c>
      <c r="J240" s="20"/>
    </row>
    <row r="241" spans="1:10" s="19" customFormat="1" x14ac:dyDescent="0.25">
      <c r="A241" s="21" t="s">
        <v>1277</v>
      </c>
      <c r="B241" s="19" t="s">
        <v>1268</v>
      </c>
      <c r="C241" s="20">
        <v>180</v>
      </c>
      <c r="D241" s="2" t="s">
        <v>277</v>
      </c>
      <c r="E241" s="23" t="s">
        <v>1254</v>
      </c>
      <c r="J241" s="20"/>
    </row>
    <row r="242" spans="1:10" s="19" customFormat="1" x14ac:dyDescent="0.25">
      <c r="A242" s="21" t="s">
        <v>1279</v>
      </c>
      <c r="B242" s="19" t="s">
        <v>930</v>
      </c>
      <c r="C242" s="20">
        <v>175</v>
      </c>
      <c r="D242" s="2" t="s">
        <v>277</v>
      </c>
      <c r="E242" s="23" t="s">
        <v>1254</v>
      </c>
      <c r="J242" s="20"/>
    </row>
    <row r="243" spans="1:10" s="19" customFormat="1" x14ac:dyDescent="0.25">
      <c r="A243" s="21" t="s">
        <v>1280</v>
      </c>
      <c r="B243" s="19" t="s">
        <v>138</v>
      </c>
      <c r="C243" s="20">
        <v>165</v>
      </c>
      <c r="D243" s="2" t="s">
        <v>277</v>
      </c>
      <c r="E243" s="23" t="s">
        <v>1237</v>
      </c>
      <c r="J243" s="20"/>
    </row>
    <row r="244" spans="1:10" s="19" customFormat="1" x14ac:dyDescent="0.25">
      <c r="A244" s="21" t="s">
        <v>1281</v>
      </c>
      <c r="B244" s="19" t="s">
        <v>1282</v>
      </c>
      <c r="C244" s="20">
        <v>160</v>
      </c>
      <c r="D244" s="2" t="s">
        <v>277</v>
      </c>
      <c r="E244" s="23" t="s">
        <v>1254</v>
      </c>
      <c r="J244" s="20"/>
    </row>
    <row r="245" spans="1:10" s="19" customFormat="1" x14ac:dyDescent="0.25">
      <c r="A245" s="21" t="s">
        <v>1281</v>
      </c>
      <c r="B245" s="19" t="s">
        <v>135</v>
      </c>
      <c r="C245" s="20">
        <v>160</v>
      </c>
      <c r="D245" s="2" t="s">
        <v>277</v>
      </c>
      <c r="E245" s="23" t="s">
        <v>1237</v>
      </c>
      <c r="J245" s="20"/>
    </row>
    <row r="246" spans="1:10" s="19" customFormat="1" x14ac:dyDescent="0.25">
      <c r="A246" s="21" t="s">
        <v>1283</v>
      </c>
      <c r="B246" s="19" t="s">
        <v>1269</v>
      </c>
      <c r="C246" s="20">
        <v>155</v>
      </c>
      <c r="D246" s="2" t="s">
        <v>277</v>
      </c>
      <c r="E246" s="23" t="s">
        <v>1254</v>
      </c>
      <c r="J246" s="20"/>
    </row>
    <row r="247" spans="1:10" s="19" customFormat="1" x14ac:dyDescent="0.25">
      <c r="A247" s="21" t="s">
        <v>1284</v>
      </c>
      <c r="B247" s="19" t="s">
        <v>1270</v>
      </c>
      <c r="C247" s="20">
        <v>152.80000000000001</v>
      </c>
      <c r="D247" s="2" t="s">
        <v>1289</v>
      </c>
      <c r="E247" s="23" t="s">
        <v>1254</v>
      </c>
      <c r="J247" s="20"/>
    </row>
    <row r="248" spans="1:10" s="19" customFormat="1" x14ac:dyDescent="0.25">
      <c r="A248" s="21" t="s">
        <v>1285</v>
      </c>
      <c r="B248" s="19" t="s">
        <v>1272</v>
      </c>
      <c r="C248" s="20">
        <v>150</v>
      </c>
      <c r="D248" s="2" t="s">
        <v>277</v>
      </c>
      <c r="E248" s="23" t="s">
        <v>1254</v>
      </c>
      <c r="J248" s="20"/>
    </row>
    <row r="249" spans="1:10" s="19" customFormat="1" x14ac:dyDescent="0.25">
      <c r="A249" s="21" t="s">
        <v>1285</v>
      </c>
      <c r="B249" s="19" t="s">
        <v>1286</v>
      </c>
      <c r="C249" s="20">
        <v>150</v>
      </c>
      <c r="D249" s="2" t="s">
        <v>277</v>
      </c>
      <c r="E249" s="23" t="s">
        <v>1213</v>
      </c>
      <c r="J249" s="20"/>
    </row>
    <row r="250" spans="1:10" s="19" customFormat="1" x14ac:dyDescent="0.25">
      <c r="A250" s="21" t="s">
        <v>1287</v>
      </c>
      <c r="B250" s="19" t="s">
        <v>1288</v>
      </c>
      <c r="C250" s="20">
        <v>145</v>
      </c>
      <c r="D250" s="2" t="s">
        <v>1289</v>
      </c>
      <c r="E250" s="23" t="s">
        <v>1254</v>
      </c>
      <c r="J250" s="20"/>
    </row>
    <row r="251" spans="1:10" s="19" customFormat="1" x14ac:dyDescent="0.25">
      <c r="A251" s="21" t="s">
        <v>1287</v>
      </c>
      <c r="B251" s="19" t="s">
        <v>1290</v>
      </c>
      <c r="C251" s="20">
        <v>145</v>
      </c>
      <c r="D251" s="2" t="s">
        <v>277</v>
      </c>
      <c r="E251" s="23" t="s">
        <v>1245</v>
      </c>
      <c r="J251" s="20"/>
    </row>
    <row r="252" spans="1:10" s="19" customFormat="1" x14ac:dyDescent="0.25">
      <c r="A252" s="21" t="s">
        <v>1291</v>
      </c>
      <c r="B252" s="19" t="s">
        <v>1292</v>
      </c>
      <c r="C252" s="20">
        <v>141</v>
      </c>
      <c r="D252" s="2" t="s">
        <v>277</v>
      </c>
      <c r="E252" s="23" t="s">
        <v>1254</v>
      </c>
      <c r="J252" s="20"/>
    </row>
    <row r="253" spans="1:10" s="19" customFormat="1" x14ac:dyDescent="0.25">
      <c r="A253" s="21" t="s">
        <v>1293</v>
      </c>
      <c r="B253" s="19" t="s">
        <v>158</v>
      </c>
      <c r="C253" s="20">
        <v>140</v>
      </c>
      <c r="D253" s="2" t="s">
        <v>277</v>
      </c>
      <c r="E253" s="23" t="s">
        <v>1255</v>
      </c>
      <c r="J253" s="20"/>
    </row>
    <row r="254" spans="1:10" s="19" customFormat="1" x14ac:dyDescent="0.25">
      <c r="A254" s="21" t="s">
        <v>1293</v>
      </c>
      <c r="B254" s="19" t="s">
        <v>1294</v>
      </c>
      <c r="C254" s="20">
        <v>140</v>
      </c>
      <c r="D254" s="2" t="s">
        <v>277</v>
      </c>
      <c r="E254" s="23" t="s">
        <v>1254</v>
      </c>
      <c r="J254" s="20"/>
    </row>
    <row r="255" spans="1:10" s="19" customFormat="1" x14ac:dyDescent="0.25">
      <c r="A255" s="21" t="s">
        <v>1293</v>
      </c>
      <c r="B255" s="19" t="s">
        <v>1295</v>
      </c>
      <c r="C255" s="20">
        <v>140</v>
      </c>
      <c r="D255" s="2" t="s">
        <v>277</v>
      </c>
      <c r="E255" s="23" t="s">
        <v>1254</v>
      </c>
      <c r="J255" s="20"/>
    </row>
    <row r="256" spans="1:10" x14ac:dyDescent="0.25">
      <c r="A256" s="1" t="s">
        <v>1293</v>
      </c>
      <c r="B256" t="s">
        <v>1296</v>
      </c>
      <c r="C256" s="20">
        <v>140</v>
      </c>
      <c r="D256" s="2" t="s">
        <v>277</v>
      </c>
      <c r="E256" s="23" t="s">
        <v>1254</v>
      </c>
    </row>
    <row r="257" spans="1:5" customFormat="1" x14ac:dyDescent="0.25">
      <c r="A257" s="1" t="s">
        <v>1297</v>
      </c>
      <c r="B257" t="s">
        <v>1298</v>
      </c>
      <c r="C257" s="20">
        <v>135</v>
      </c>
      <c r="D257" s="2" t="s">
        <v>277</v>
      </c>
      <c r="E257" s="23" t="s">
        <v>1254</v>
      </c>
    </row>
    <row r="258" spans="1:5" customFormat="1" x14ac:dyDescent="0.25">
      <c r="A258" s="1" t="s">
        <v>1297</v>
      </c>
      <c r="B258" t="s">
        <v>1299</v>
      </c>
      <c r="C258" s="20">
        <v>135</v>
      </c>
      <c r="D258" s="2" t="s">
        <v>277</v>
      </c>
      <c r="E258" s="23" t="s">
        <v>1254</v>
      </c>
    </row>
    <row r="259" spans="1:5" customFormat="1" x14ac:dyDescent="0.25">
      <c r="A259" s="1" t="s">
        <v>1300</v>
      </c>
      <c r="B259" t="s">
        <v>1301</v>
      </c>
      <c r="C259" s="20">
        <v>131.6</v>
      </c>
      <c r="D259" s="2" t="s">
        <v>277</v>
      </c>
      <c r="E259" s="23" t="s">
        <v>1254</v>
      </c>
    </row>
    <row r="260" spans="1:5" customFormat="1" x14ac:dyDescent="0.25">
      <c r="A260" s="1" t="s">
        <v>1302</v>
      </c>
      <c r="B260" t="s">
        <v>1303</v>
      </c>
      <c r="C260" s="20">
        <v>130</v>
      </c>
      <c r="D260" s="2" t="s">
        <v>277</v>
      </c>
      <c r="E260" s="23" t="s">
        <v>1254</v>
      </c>
    </row>
    <row r="261" spans="1:5" customFormat="1" x14ac:dyDescent="0.25">
      <c r="A261" s="1" t="s">
        <v>1304</v>
      </c>
      <c r="B261" t="s">
        <v>1305</v>
      </c>
      <c r="C261" s="20">
        <v>115</v>
      </c>
      <c r="D261" s="2" t="s">
        <v>277</v>
      </c>
      <c r="E261" s="23" t="s">
        <v>1254</v>
      </c>
    </row>
    <row r="262" spans="1:5" customFormat="1" x14ac:dyDescent="0.25">
      <c r="A262" s="1" t="s">
        <v>1306</v>
      </c>
      <c r="B262" t="s">
        <v>1307</v>
      </c>
      <c r="C262" s="20">
        <v>110</v>
      </c>
      <c r="D262" s="2" t="s">
        <v>277</v>
      </c>
      <c r="E262" s="23" t="s">
        <v>1254</v>
      </c>
    </row>
    <row r="263" spans="1:5" customFormat="1" x14ac:dyDescent="0.25">
      <c r="A263" s="1" t="s">
        <v>1308</v>
      </c>
      <c r="B263" t="s">
        <v>1309</v>
      </c>
      <c r="C263" s="20">
        <v>105</v>
      </c>
      <c r="D263" s="2" t="s">
        <v>277</v>
      </c>
      <c r="E263" s="23" t="s">
        <v>1310</v>
      </c>
    </row>
    <row r="264" spans="1:5" customFormat="1" x14ac:dyDescent="0.25">
      <c r="A264" s="1" t="s">
        <v>1308</v>
      </c>
      <c r="B264" t="s">
        <v>1311</v>
      </c>
      <c r="C264" s="20">
        <v>105</v>
      </c>
      <c r="D264" s="2" t="s">
        <v>277</v>
      </c>
      <c r="E264" s="23" t="s">
        <v>1254</v>
      </c>
    </row>
    <row r="265" spans="1:5" customFormat="1" x14ac:dyDescent="0.25">
      <c r="A265" s="1" t="s">
        <v>1312</v>
      </c>
      <c r="B265" t="s">
        <v>471</v>
      </c>
      <c r="C265" s="20">
        <v>100</v>
      </c>
      <c r="D265" s="2" t="s">
        <v>277</v>
      </c>
      <c r="E265" s="23" t="s">
        <v>1237</v>
      </c>
    </row>
    <row r="266" spans="1:5" customFormat="1" x14ac:dyDescent="0.25">
      <c r="A266" s="1" t="s">
        <v>1313</v>
      </c>
      <c r="B266" t="s">
        <v>1314</v>
      </c>
      <c r="C266" s="20">
        <v>95</v>
      </c>
      <c r="D266" s="2" t="s">
        <v>277</v>
      </c>
      <c r="E266" s="23" t="s">
        <v>1254</v>
      </c>
    </row>
    <row r="267" spans="1:5" customFormat="1" x14ac:dyDescent="0.25">
      <c r="A267" s="1" t="s">
        <v>1313</v>
      </c>
      <c r="B267" t="s">
        <v>1098</v>
      </c>
      <c r="C267" s="20">
        <v>95</v>
      </c>
      <c r="D267" s="2" t="s">
        <v>277</v>
      </c>
      <c r="E267" s="23" t="s">
        <v>1237</v>
      </c>
    </row>
    <row r="268" spans="1:5" customFormat="1" x14ac:dyDescent="0.25">
      <c r="A268" s="1" t="s">
        <v>1315</v>
      </c>
      <c r="B268" t="s">
        <v>1316</v>
      </c>
      <c r="C268" s="20">
        <v>90</v>
      </c>
      <c r="D268" s="2" t="s">
        <v>277</v>
      </c>
      <c r="E268" s="23" t="s">
        <v>1254</v>
      </c>
    </row>
    <row r="269" spans="1:5" customFormat="1" x14ac:dyDescent="0.25">
      <c r="A269" s="1"/>
      <c r="B269" t="s">
        <v>480</v>
      </c>
      <c r="C269" s="23"/>
      <c r="E269" s="2"/>
    </row>
    <row r="270" spans="1:5" customFormat="1" x14ac:dyDescent="0.25">
      <c r="A270" s="1" t="s">
        <v>82</v>
      </c>
      <c r="C270" s="23"/>
      <c r="E270" s="2"/>
    </row>
    <row r="271" spans="1:5" customFormat="1" x14ac:dyDescent="0.25">
      <c r="A271" s="1" t="s">
        <v>83</v>
      </c>
      <c r="C271" s="23"/>
      <c r="E271" s="2"/>
    </row>
    <row r="273" spans="1:6" customFormat="1" x14ac:dyDescent="0.25">
      <c r="A273" s="1" t="s">
        <v>40</v>
      </c>
      <c r="C273" s="23"/>
      <c r="E273" s="2"/>
    </row>
    <row r="276" spans="1:6" customFormat="1" x14ac:dyDescent="0.25">
      <c r="A276" s="1" t="s">
        <v>84</v>
      </c>
      <c r="C276" s="23"/>
      <c r="E276" s="2"/>
    </row>
    <row r="277" spans="1:6" customFormat="1" x14ac:dyDescent="0.25">
      <c r="A277" s="1" t="s">
        <v>85</v>
      </c>
      <c r="C277" s="23"/>
      <c r="E277" s="2"/>
    </row>
    <row r="279" spans="1:6" customFormat="1" x14ac:dyDescent="0.25">
      <c r="A279" s="1" t="s">
        <v>86</v>
      </c>
      <c r="C279" s="23"/>
      <c r="E279" s="2"/>
    </row>
    <row r="281" spans="1:6" customFormat="1" x14ac:dyDescent="0.25">
      <c r="A281" s="1" t="s">
        <v>555</v>
      </c>
      <c r="C281" s="23"/>
      <c r="E281" s="2"/>
    </row>
    <row r="282" spans="1:6" customFormat="1" x14ac:dyDescent="0.25">
      <c r="A282" s="1" t="s">
        <v>0</v>
      </c>
      <c r="C282" s="23" t="s">
        <v>554</v>
      </c>
      <c r="D282" s="7" t="s">
        <v>152</v>
      </c>
      <c r="E282" s="2">
        <f>SUM(C283:C317)/35</f>
        <v>33.027142857142849</v>
      </c>
      <c r="F282" t="s">
        <v>153</v>
      </c>
    </row>
    <row r="283" spans="1:6" customFormat="1" x14ac:dyDescent="0.25">
      <c r="A283" s="1">
        <v>1</v>
      </c>
      <c r="B283" s="19" t="s">
        <v>4</v>
      </c>
      <c r="C283" s="20">
        <v>45.35</v>
      </c>
      <c r="D283" t="s">
        <v>1184</v>
      </c>
      <c r="E283" s="2"/>
    </row>
    <row r="284" spans="1:6" customFormat="1" x14ac:dyDescent="0.25">
      <c r="A284" s="1">
        <v>2</v>
      </c>
      <c r="B284" s="19" t="s">
        <v>215</v>
      </c>
      <c r="C284" s="20">
        <v>44.75</v>
      </c>
      <c r="D284" s="19" t="s">
        <v>1184</v>
      </c>
      <c r="E284" s="2"/>
    </row>
    <row r="285" spans="1:6" s="19" customFormat="1" x14ac:dyDescent="0.25">
      <c r="A285" s="21">
        <v>3</v>
      </c>
      <c r="B285" s="21" t="s">
        <v>126</v>
      </c>
      <c r="C285" s="20">
        <v>42.25</v>
      </c>
      <c r="D285" s="19" t="s">
        <v>991</v>
      </c>
      <c r="E285" s="2"/>
    </row>
    <row r="286" spans="1:6" customFormat="1" x14ac:dyDescent="0.25">
      <c r="A286" s="21">
        <v>4</v>
      </c>
      <c r="B286" s="19" t="s">
        <v>163</v>
      </c>
      <c r="C286" s="20">
        <v>42.15</v>
      </c>
      <c r="D286" s="19" t="s">
        <v>1184</v>
      </c>
      <c r="E286" s="2"/>
    </row>
    <row r="287" spans="1:6" customFormat="1" x14ac:dyDescent="0.25">
      <c r="A287" s="21">
        <v>5</v>
      </c>
      <c r="B287" s="21" t="s">
        <v>341</v>
      </c>
      <c r="C287" s="23">
        <v>41.6</v>
      </c>
      <c r="D287" s="19" t="s">
        <v>339</v>
      </c>
      <c r="E287" s="2"/>
    </row>
    <row r="288" spans="1:6" customFormat="1" x14ac:dyDescent="0.25">
      <c r="A288" s="21">
        <v>6</v>
      </c>
      <c r="B288" s="21" t="s">
        <v>215</v>
      </c>
      <c r="C288" s="20">
        <v>41.05</v>
      </c>
      <c r="D288" s="19" t="s">
        <v>991</v>
      </c>
      <c r="E288" s="2"/>
    </row>
    <row r="289" spans="1:5" customFormat="1" x14ac:dyDescent="0.25">
      <c r="A289" s="21">
        <v>7</v>
      </c>
      <c r="B289" s="19" t="s">
        <v>33</v>
      </c>
      <c r="C289" s="20">
        <v>40.15</v>
      </c>
      <c r="D289" s="19" t="s">
        <v>1184</v>
      </c>
      <c r="E289" s="2"/>
    </row>
    <row r="290" spans="1:5" customFormat="1" x14ac:dyDescent="0.25">
      <c r="A290" s="21">
        <v>7</v>
      </c>
      <c r="B290" s="19" t="s">
        <v>343</v>
      </c>
      <c r="C290" s="20">
        <v>40.15</v>
      </c>
      <c r="D290" s="19" t="s">
        <v>1184</v>
      </c>
      <c r="E290" s="2"/>
    </row>
    <row r="291" spans="1:5" s="19" customFormat="1" x14ac:dyDescent="0.25">
      <c r="A291" s="21">
        <v>9</v>
      </c>
      <c r="B291" s="19" t="s">
        <v>1030</v>
      </c>
      <c r="C291" s="20">
        <v>40.1</v>
      </c>
      <c r="D291" s="19" t="s">
        <v>1184</v>
      </c>
      <c r="E291" s="2"/>
    </row>
    <row r="292" spans="1:5" s="19" customFormat="1" x14ac:dyDescent="0.25">
      <c r="A292" s="21">
        <v>10</v>
      </c>
      <c r="B292" s="21" t="s">
        <v>1</v>
      </c>
      <c r="C292" s="23">
        <v>40</v>
      </c>
      <c r="D292" s="19" t="s">
        <v>339</v>
      </c>
      <c r="E292" s="2"/>
    </row>
    <row r="293" spans="1:5" s="19" customFormat="1" x14ac:dyDescent="0.25">
      <c r="A293" s="21">
        <v>11</v>
      </c>
      <c r="B293" s="21" t="s">
        <v>463</v>
      </c>
      <c r="C293" s="23">
        <v>39.15</v>
      </c>
      <c r="D293" s="19" t="s">
        <v>339</v>
      </c>
      <c r="E293" s="2"/>
    </row>
    <row r="294" spans="1:5" s="19" customFormat="1" x14ac:dyDescent="0.25">
      <c r="A294" s="21">
        <v>12</v>
      </c>
      <c r="B294" s="19" t="s">
        <v>778</v>
      </c>
      <c r="C294" s="20">
        <v>38.299999999999997</v>
      </c>
      <c r="D294" s="19" t="s">
        <v>1184</v>
      </c>
      <c r="E294" s="2"/>
    </row>
    <row r="295" spans="1:5" s="19" customFormat="1" x14ac:dyDescent="0.25">
      <c r="A295" s="21">
        <v>13</v>
      </c>
      <c r="B295" s="19" t="s">
        <v>1177</v>
      </c>
      <c r="C295" s="20">
        <v>37.299999999999997</v>
      </c>
      <c r="D295" s="19" t="s">
        <v>1184</v>
      </c>
      <c r="E295" s="2"/>
    </row>
    <row r="296" spans="1:5" s="19" customFormat="1" x14ac:dyDescent="0.25">
      <c r="A296" s="21">
        <v>14</v>
      </c>
      <c r="B296" s="21" t="s">
        <v>3</v>
      </c>
      <c r="C296" s="23">
        <v>37.200000000000003</v>
      </c>
      <c r="D296" s="19" t="s">
        <v>339</v>
      </c>
      <c r="E296" s="2"/>
    </row>
    <row r="297" spans="1:5" s="19" customFormat="1" x14ac:dyDescent="0.25">
      <c r="A297" s="21">
        <v>15</v>
      </c>
      <c r="B297" s="21" t="s">
        <v>144</v>
      </c>
      <c r="C297" s="23">
        <v>32.15</v>
      </c>
      <c r="D297" t="s">
        <v>354</v>
      </c>
      <c r="E297" s="2"/>
    </row>
    <row r="298" spans="1:5" s="19" customFormat="1" x14ac:dyDescent="0.25">
      <c r="A298" s="21">
        <v>16</v>
      </c>
      <c r="B298" s="21" t="s">
        <v>295</v>
      </c>
      <c r="C298" s="23">
        <v>32.1</v>
      </c>
      <c r="D298" s="19" t="s">
        <v>339</v>
      </c>
      <c r="E298" s="2"/>
    </row>
    <row r="299" spans="1:5" s="19" customFormat="1" x14ac:dyDescent="0.25">
      <c r="A299" s="21">
        <v>16</v>
      </c>
      <c r="B299" s="21" t="s">
        <v>148</v>
      </c>
      <c r="C299" s="23">
        <v>32.1</v>
      </c>
      <c r="D299" s="19" t="s">
        <v>339</v>
      </c>
      <c r="E299" s="2"/>
    </row>
    <row r="300" spans="1:5" s="19" customFormat="1" x14ac:dyDescent="0.25">
      <c r="A300" s="21">
        <v>18</v>
      </c>
      <c r="B300" s="19" t="s">
        <v>1178</v>
      </c>
      <c r="C300" s="20">
        <v>31.5</v>
      </c>
      <c r="D300" t="s">
        <v>1184</v>
      </c>
      <c r="E300" s="2"/>
    </row>
    <row r="301" spans="1:5" s="19" customFormat="1" x14ac:dyDescent="0.25">
      <c r="A301" s="21">
        <v>19</v>
      </c>
      <c r="B301" s="21" t="s">
        <v>342</v>
      </c>
      <c r="C301" s="23">
        <v>30.8</v>
      </c>
      <c r="D301" s="19" t="s">
        <v>339</v>
      </c>
      <c r="E301" s="2"/>
    </row>
    <row r="302" spans="1:5" customFormat="1" x14ac:dyDescent="0.25">
      <c r="A302" s="21">
        <v>19</v>
      </c>
      <c r="B302" s="21" t="s">
        <v>345</v>
      </c>
      <c r="C302" s="23">
        <v>30.8</v>
      </c>
      <c r="D302" t="s">
        <v>339</v>
      </c>
      <c r="E302" s="2"/>
    </row>
    <row r="303" spans="1:5" customFormat="1" x14ac:dyDescent="0.25">
      <c r="A303" s="21">
        <v>21</v>
      </c>
      <c r="B303" s="21" t="s">
        <v>10</v>
      </c>
      <c r="C303" s="20">
        <v>30.55</v>
      </c>
      <c r="D303" t="s">
        <v>991</v>
      </c>
      <c r="E303" s="2"/>
    </row>
    <row r="304" spans="1:5" s="19" customFormat="1" x14ac:dyDescent="0.25">
      <c r="A304" s="21">
        <v>22</v>
      </c>
      <c r="B304" s="21" t="s">
        <v>837</v>
      </c>
      <c r="C304" s="20">
        <v>30</v>
      </c>
      <c r="D304" t="s">
        <v>991</v>
      </c>
      <c r="E304" s="2"/>
    </row>
    <row r="305" spans="1:6" customFormat="1" x14ac:dyDescent="0.25">
      <c r="A305" s="21">
        <v>23</v>
      </c>
      <c r="B305" s="19" t="s">
        <v>1179</v>
      </c>
      <c r="C305" s="20">
        <v>30</v>
      </c>
      <c r="D305" t="s">
        <v>1191</v>
      </c>
    </row>
    <row r="306" spans="1:6" customFormat="1" x14ac:dyDescent="0.25">
      <c r="A306" s="21">
        <v>24</v>
      </c>
      <c r="B306" s="19" t="s">
        <v>602</v>
      </c>
      <c r="C306" s="20">
        <v>29.1</v>
      </c>
      <c r="D306" t="s">
        <v>1184</v>
      </c>
      <c r="E306" s="2"/>
    </row>
    <row r="307" spans="1:6" customFormat="1" x14ac:dyDescent="0.25">
      <c r="A307" s="21">
        <v>24</v>
      </c>
      <c r="B307" s="21" t="s">
        <v>251</v>
      </c>
      <c r="C307" s="23">
        <v>28.4</v>
      </c>
      <c r="D307" s="19" t="s">
        <v>339</v>
      </c>
      <c r="E307" s="2"/>
    </row>
    <row r="308" spans="1:6" customFormat="1" x14ac:dyDescent="0.25">
      <c r="A308" s="21">
        <v>26</v>
      </c>
      <c r="B308" s="21" t="s">
        <v>464</v>
      </c>
      <c r="C308" s="23">
        <v>28.4</v>
      </c>
      <c r="D308" t="s">
        <v>339</v>
      </c>
      <c r="E308" s="2"/>
    </row>
    <row r="309" spans="1:6" customFormat="1" x14ac:dyDescent="0.25">
      <c r="A309" s="21">
        <v>27</v>
      </c>
      <c r="B309" s="19" t="s">
        <v>232</v>
      </c>
      <c r="C309" s="20">
        <v>28.2</v>
      </c>
      <c r="D309" t="s">
        <v>1184</v>
      </c>
      <c r="E309" s="2"/>
    </row>
    <row r="310" spans="1:6" s="19" customFormat="1" x14ac:dyDescent="0.25">
      <c r="A310" s="21">
        <v>28</v>
      </c>
      <c r="B310" s="19" t="s">
        <v>249</v>
      </c>
      <c r="C310" s="20">
        <v>28.1</v>
      </c>
      <c r="D310" t="s">
        <v>1184</v>
      </c>
      <c r="E310" s="2"/>
    </row>
    <row r="311" spans="1:6" s="19" customFormat="1" x14ac:dyDescent="0.25">
      <c r="A311" s="21">
        <v>29</v>
      </c>
      <c r="B311" s="19" t="s">
        <v>350</v>
      </c>
      <c r="C311" s="20">
        <v>27.55</v>
      </c>
      <c r="D311" s="19" t="s">
        <v>1184</v>
      </c>
      <c r="E311" s="2"/>
    </row>
    <row r="312" spans="1:6" s="19" customFormat="1" x14ac:dyDescent="0.25">
      <c r="A312" s="21">
        <v>30</v>
      </c>
      <c r="B312" s="21" t="s">
        <v>465</v>
      </c>
      <c r="C312" s="23">
        <v>25.6</v>
      </c>
      <c r="D312" s="19" t="s">
        <v>339</v>
      </c>
      <c r="E312" s="2"/>
    </row>
    <row r="313" spans="1:6" customFormat="1" x14ac:dyDescent="0.25">
      <c r="A313" s="21">
        <v>30</v>
      </c>
      <c r="B313" s="21" t="s">
        <v>348</v>
      </c>
      <c r="C313" s="23">
        <v>25.6</v>
      </c>
      <c r="D313" t="s">
        <v>339</v>
      </c>
      <c r="E313" s="2"/>
    </row>
    <row r="314" spans="1:6" customFormat="1" x14ac:dyDescent="0.25">
      <c r="A314" s="21">
        <v>32</v>
      </c>
      <c r="B314" s="21" t="s">
        <v>347</v>
      </c>
      <c r="C314" s="23">
        <v>23.3</v>
      </c>
      <c r="D314" t="s">
        <v>339</v>
      </c>
      <c r="E314" s="2"/>
    </row>
    <row r="315" spans="1:6" customFormat="1" x14ac:dyDescent="0.25">
      <c r="A315" s="21">
        <v>33</v>
      </c>
      <c r="B315" s="19" t="s">
        <v>1180</v>
      </c>
      <c r="C315" s="20">
        <v>23.2</v>
      </c>
      <c r="D315" t="s">
        <v>1184</v>
      </c>
      <c r="E315" s="2"/>
    </row>
    <row r="316" spans="1:6" customFormat="1" x14ac:dyDescent="0.25">
      <c r="A316" s="21">
        <v>34</v>
      </c>
      <c r="B316" s="19" t="s">
        <v>1181</v>
      </c>
      <c r="C316" s="20">
        <v>20.75</v>
      </c>
      <c r="D316" t="s">
        <v>1184</v>
      </c>
      <c r="E316" s="2"/>
    </row>
    <row r="317" spans="1:6" customFormat="1" x14ac:dyDescent="0.25">
      <c r="A317" s="21">
        <v>25</v>
      </c>
      <c r="B317" s="19" t="s">
        <v>1182</v>
      </c>
      <c r="C317" s="20">
        <v>18.25</v>
      </c>
      <c r="D317" t="s">
        <v>1184</v>
      </c>
      <c r="E317" s="2"/>
    </row>
    <row r="318" spans="1:6" customFormat="1" x14ac:dyDescent="0.25">
      <c r="A318" s="1"/>
      <c r="B318" t="s">
        <v>480</v>
      </c>
      <c r="C318" s="23"/>
      <c r="E318" s="2"/>
    </row>
    <row r="319" spans="1:6" customFormat="1" x14ac:dyDescent="0.25">
      <c r="A319" s="1" t="s">
        <v>27</v>
      </c>
      <c r="C319" s="23"/>
      <c r="D319" s="7" t="s">
        <v>152</v>
      </c>
      <c r="E319" s="2">
        <f>SUM(C320:C327)/8</f>
        <v>22.45</v>
      </c>
      <c r="F319" t="s">
        <v>153</v>
      </c>
    </row>
    <row r="320" spans="1:6" customFormat="1" x14ac:dyDescent="0.25">
      <c r="A320" s="1">
        <v>1</v>
      </c>
      <c r="B320" s="21" t="s">
        <v>20</v>
      </c>
      <c r="C320" s="20">
        <v>32.450000000000003</v>
      </c>
      <c r="D320" s="19" t="s">
        <v>991</v>
      </c>
      <c r="E320" s="2"/>
    </row>
    <row r="321" spans="1:13" x14ac:dyDescent="0.25">
      <c r="A321" s="1">
        <v>2</v>
      </c>
      <c r="B321" t="s">
        <v>271</v>
      </c>
      <c r="C321" s="23">
        <v>25.6</v>
      </c>
      <c r="D321" t="s">
        <v>339</v>
      </c>
    </row>
    <row r="322" spans="1:13" x14ac:dyDescent="0.25">
      <c r="A322" s="1">
        <v>3</v>
      </c>
      <c r="B322" t="s">
        <v>21</v>
      </c>
      <c r="C322" s="23">
        <v>23.3</v>
      </c>
      <c r="D322" t="s">
        <v>339</v>
      </c>
    </row>
    <row r="323" spans="1:13" x14ac:dyDescent="0.25">
      <c r="A323" s="1">
        <v>4</v>
      </c>
      <c r="B323" t="s">
        <v>356</v>
      </c>
      <c r="C323" s="23">
        <v>21.55</v>
      </c>
      <c r="D323" t="s">
        <v>354</v>
      </c>
    </row>
    <row r="324" spans="1:13" x14ac:dyDescent="0.25">
      <c r="A324" s="1">
        <v>5</v>
      </c>
      <c r="B324" t="s">
        <v>246</v>
      </c>
      <c r="C324" s="23">
        <v>20.7</v>
      </c>
      <c r="D324" t="s">
        <v>339</v>
      </c>
    </row>
    <row r="325" spans="1:13" x14ac:dyDescent="0.25">
      <c r="A325" s="1">
        <v>6</v>
      </c>
      <c r="B325" s="19" t="s">
        <v>273</v>
      </c>
      <c r="C325" s="20">
        <v>19.3</v>
      </c>
      <c r="D325" s="19" t="s">
        <v>1184</v>
      </c>
    </row>
    <row r="326" spans="1:13" x14ac:dyDescent="0.25">
      <c r="A326" s="1">
        <v>7</v>
      </c>
      <c r="B326" t="s">
        <v>195</v>
      </c>
      <c r="C326" s="23">
        <v>18.45</v>
      </c>
      <c r="D326" t="s">
        <v>339</v>
      </c>
    </row>
    <row r="327" spans="1:13" x14ac:dyDescent="0.25">
      <c r="A327" s="1">
        <v>8</v>
      </c>
      <c r="B327" s="19" t="s">
        <v>1183</v>
      </c>
      <c r="C327" s="20">
        <v>18.25</v>
      </c>
      <c r="D327" s="19" t="s">
        <v>1184</v>
      </c>
    </row>
    <row r="328" spans="1:13" x14ac:dyDescent="0.25">
      <c r="B328" t="s">
        <v>480</v>
      </c>
    </row>
    <row r="329" spans="1:13" x14ac:dyDescent="0.25">
      <c r="A329" s="1" t="s">
        <v>556</v>
      </c>
      <c r="C329" s="23" t="s">
        <v>554</v>
      </c>
    </row>
    <row r="330" spans="1:13" x14ac:dyDescent="0.25">
      <c r="A330" s="1" t="s">
        <v>558</v>
      </c>
      <c r="C330" s="23" t="s">
        <v>557</v>
      </c>
    </row>
    <row r="331" spans="1:13" s="19" customFormat="1" x14ac:dyDescent="0.25">
      <c r="A331" s="21"/>
      <c r="B331" s="19" t="s">
        <v>480</v>
      </c>
      <c r="C331" s="23"/>
      <c r="E331" s="2"/>
      <c r="M331"/>
    </row>
    <row r="332" spans="1:13" x14ac:dyDescent="0.25">
      <c r="A332" s="1" t="s">
        <v>559</v>
      </c>
      <c r="C332" s="23" t="s">
        <v>554</v>
      </c>
    </row>
    <row r="333" spans="1:13" x14ac:dyDescent="0.25">
      <c r="A333" s="1" t="s">
        <v>0</v>
      </c>
      <c r="D333" s="20" t="s">
        <v>152</v>
      </c>
      <c r="E333" s="2">
        <f>SUM(C334:C382)/49</f>
        <v>17.23387755102042</v>
      </c>
      <c r="F333" s="19" t="s">
        <v>153</v>
      </c>
      <c r="H333" s="26"/>
      <c r="I333" s="26"/>
      <c r="J333" s="19"/>
      <c r="K333" s="20"/>
      <c r="M333" s="31"/>
    </row>
    <row r="334" spans="1:13" s="19" customFormat="1" x14ac:dyDescent="0.25">
      <c r="A334" s="30">
        <v>1</v>
      </c>
      <c r="B334" s="26" t="s">
        <v>4</v>
      </c>
      <c r="C334" s="31">
        <v>32.85</v>
      </c>
      <c r="D334" s="19" t="s">
        <v>991</v>
      </c>
      <c r="E334" s="2"/>
      <c r="H334" s="26"/>
      <c r="L334"/>
      <c r="M334" s="33"/>
    </row>
    <row r="335" spans="1:13" s="19" customFormat="1" x14ac:dyDescent="0.25">
      <c r="A335" s="30">
        <v>2</v>
      </c>
      <c r="B335" s="19" t="s">
        <v>215</v>
      </c>
      <c r="C335" s="20">
        <v>26.08</v>
      </c>
      <c r="D335" s="19" t="s">
        <v>991</v>
      </c>
      <c r="E335" s="2"/>
      <c r="H335" s="26"/>
      <c r="K335" s="30"/>
      <c r="L335" s="32"/>
      <c r="M335" s="33"/>
    </row>
    <row r="336" spans="1:13" s="19" customFormat="1" x14ac:dyDescent="0.25">
      <c r="A336" s="30">
        <v>2</v>
      </c>
      <c r="B336" s="19" t="s">
        <v>126</v>
      </c>
      <c r="C336" s="20">
        <v>26.08</v>
      </c>
      <c r="D336" s="19" t="s">
        <v>991</v>
      </c>
      <c r="E336" s="2"/>
      <c r="H336" s="26"/>
      <c r="K336" s="30"/>
      <c r="L336" s="32"/>
      <c r="M336" s="33"/>
    </row>
    <row r="337" spans="1:11" s="19" customFormat="1" x14ac:dyDescent="0.25">
      <c r="A337" s="30">
        <v>4</v>
      </c>
      <c r="B337" s="26" t="s">
        <v>163</v>
      </c>
      <c r="C337" s="31">
        <v>26</v>
      </c>
      <c r="D337" s="19" t="s">
        <v>991</v>
      </c>
      <c r="E337" s="2"/>
      <c r="H337" s="26"/>
      <c r="K337" s="26"/>
    </row>
    <row r="338" spans="1:11" s="19" customFormat="1" x14ac:dyDescent="0.25">
      <c r="A338" s="30">
        <v>5</v>
      </c>
      <c r="B338" s="26" t="s">
        <v>686</v>
      </c>
      <c r="C338" s="31">
        <v>24.65</v>
      </c>
      <c r="D338" s="19" t="s">
        <v>700</v>
      </c>
      <c r="E338" s="2"/>
      <c r="H338" s="26"/>
      <c r="K338" s="26"/>
    </row>
    <row r="339" spans="1:11" s="19" customFormat="1" x14ac:dyDescent="0.25">
      <c r="A339" s="30">
        <v>6</v>
      </c>
      <c r="B339" s="19" t="s">
        <v>12</v>
      </c>
      <c r="C339" s="20">
        <v>24.26</v>
      </c>
      <c r="D339" s="19" t="s">
        <v>991</v>
      </c>
      <c r="E339" s="2"/>
    </row>
    <row r="340" spans="1:11" s="19" customFormat="1" x14ac:dyDescent="0.25">
      <c r="A340" s="30">
        <v>7</v>
      </c>
      <c r="B340" s="19" t="s">
        <v>3</v>
      </c>
      <c r="C340" s="20">
        <v>23.8</v>
      </c>
      <c r="D340" s="19" t="s">
        <v>829</v>
      </c>
      <c r="E340" s="2"/>
      <c r="H340" s="26"/>
      <c r="K340" s="26"/>
    </row>
    <row r="341" spans="1:11" s="19" customFormat="1" x14ac:dyDescent="0.25">
      <c r="A341" s="30">
        <v>8</v>
      </c>
      <c r="B341" s="26" t="s">
        <v>350</v>
      </c>
      <c r="C341" s="31">
        <v>23.1</v>
      </c>
      <c r="D341" s="19" t="s">
        <v>992</v>
      </c>
      <c r="E341" s="26"/>
      <c r="H341" s="26"/>
      <c r="K341" s="26"/>
    </row>
    <row r="342" spans="1:11" s="19" customFormat="1" x14ac:dyDescent="0.25">
      <c r="A342" s="30">
        <v>9</v>
      </c>
      <c r="B342" s="26" t="s">
        <v>687</v>
      </c>
      <c r="C342" s="31">
        <v>22.85</v>
      </c>
      <c r="D342" s="19" t="s">
        <v>700</v>
      </c>
      <c r="E342" s="2"/>
      <c r="H342" s="26"/>
      <c r="K342" s="26"/>
    </row>
    <row r="343" spans="1:11" s="19" customFormat="1" x14ac:dyDescent="0.25">
      <c r="A343" s="30">
        <v>10</v>
      </c>
      <c r="B343" s="26" t="s">
        <v>33</v>
      </c>
      <c r="C343" s="31">
        <v>22.6</v>
      </c>
      <c r="D343" s="19" t="s">
        <v>991</v>
      </c>
      <c r="E343" s="2"/>
      <c r="H343" s="26"/>
      <c r="K343" s="26"/>
    </row>
    <row r="344" spans="1:11" s="19" customFormat="1" x14ac:dyDescent="0.25">
      <c r="A344" s="30">
        <v>11</v>
      </c>
      <c r="B344" s="26" t="s">
        <v>207</v>
      </c>
      <c r="C344" s="31">
        <v>20.2</v>
      </c>
      <c r="D344" s="19" t="s">
        <v>962</v>
      </c>
      <c r="E344" s="2"/>
      <c r="H344" s="26"/>
      <c r="K344" s="26"/>
    </row>
    <row r="345" spans="1:11" s="19" customFormat="1" x14ac:dyDescent="0.25">
      <c r="A345" s="30">
        <v>12</v>
      </c>
      <c r="B345" s="26" t="s">
        <v>731</v>
      </c>
      <c r="C345" s="31">
        <v>20.05</v>
      </c>
      <c r="D345" s="19" t="s">
        <v>700</v>
      </c>
      <c r="E345" s="2"/>
      <c r="H345" s="26"/>
      <c r="K345" s="26"/>
    </row>
    <row r="346" spans="1:11" s="19" customFormat="1" x14ac:dyDescent="0.25">
      <c r="A346" s="30">
        <v>12</v>
      </c>
      <c r="B346" s="19" t="s">
        <v>32</v>
      </c>
      <c r="C346" s="20">
        <v>20.05</v>
      </c>
      <c r="D346" s="19" t="s">
        <v>829</v>
      </c>
      <c r="E346" s="2"/>
      <c r="H346" s="26"/>
      <c r="I346" s="26"/>
      <c r="J346" s="26"/>
      <c r="K346" s="26"/>
    </row>
    <row r="347" spans="1:11" s="19" customFormat="1" x14ac:dyDescent="0.25">
      <c r="A347" s="30">
        <v>14</v>
      </c>
      <c r="B347" s="26" t="s">
        <v>732</v>
      </c>
      <c r="C347" s="31">
        <v>19.850000000000001</v>
      </c>
      <c r="D347" s="19" t="s">
        <v>700</v>
      </c>
      <c r="E347" s="2"/>
      <c r="H347" s="26"/>
      <c r="K347" s="26"/>
    </row>
    <row r="348" spans="1:11" s="19" customFormat="1" x14ac:dyDescent="0.25">
      <c r="A348" s="30">
        <v>15</v>
      </c>
      <c r="B348" s="19" t="s">
        <v>837</v>
      </c>
      <c r="C348" s="20">
        <v>19.45</v>
      </c>
      <c r="D348" s="19" t="s">
        <v>991</v>
      </c>
      <c r="E348" s="2"/>
      <c r="H348" s="26"/>
      <c r="K348" s="26"/>
    </row>
    <row r="349" spans="1:11" s="19" customFormat="1" x14ac:dyDescent="0.25">
      <c r="A349" s="30">
        <v>16</v>
      </c>
      <c r="B349" s="19" t="s">
        <v>990</v>
      </c>
      <c r="C349" s="20">
        <v>19.18</v>
      </c>
      <c r="D349" s="19" t="s">
        <v>991</v>
      </c>
      <c r="E349" s="2"/>
      <c r="H349" s="26"/>
      <c r="K349" s="26"/>
    </row>
    <row r="350" spans="1:11" s="19" customFormat="1" x14ac:dyDescent="0.25">
      <c r="A350" s="30">
        <v>17</v>
      </c>
      <c r="B350" s="26" t="s">
        <v>287</v>
      </c>
      <c r="C350" s="31">
        <v>18.45</v>
      </c>
      <c r="D350" s="19" t="s">
        <v>962</v>
      </c>
      <c r="E350" s="2"/>
      <c r="H350" s="26"/>
      <c r="K350" s="26"/>
    </row>
    <row r="351" spans="1:11" s="19" customFormat="1" x14ac:dyDescent="0.25">
      <c r="A351" s="30">
        <v>18</v>
      </c>
      <c r="B351" s="19" t="s">
        <v>10</v>
      </c>
      <c r="C351" s="20">
        <v>18.100000000000001</v>
      </c>
      <c r="D351" s="19" t="s">
        <v>991</v>
      </c>
      <c r="E351" s="2"/>
      <c r="H351" s="26"/>
      <c r="K351" s="26"/>
    </row>
    <row r="352" spans="1:11" s="19" customFormat="1" x14ac:dyDescent="0.25">
      <c r="A352" s="30">
        <v>19</v>
      </c>
      <c r="B352" s="19" t="s">
        <v>817</v>
      </c>
      <c r="C352" s="20">
        <v>17.899999999999999</v>
      </c>
      <c r="D352" s="19" t="s">
        <v>829</v>
      </c>
      <c r="E352" s="2"/>
      <c r="H352" s="26"/>
      <c r="K352" s="26"/>
    </row>
    <row r="353" spans="1:11" s="19" customFormat="1" x14ac:dyDescent="0.25">
      <c r="A353" s="30">
        <v>20</v>
      </c>
      <c r="B353" s="19" t="s">
        <v>599</v>
      </c>
      <c r="C353" s="20">
        <v>17.7</v>
      </c>
      <c r="D353" s="19" t="s">
        <v>829</v>
      </c>
      <c r="E353" s="2"/>
      <c r="H353" s="26"/>
      <c r="K353" s="26"/>
    </row>
    <row r="354" spans="1:11" s="19" customFormat="1" x14ac:dyDescent="0.25">
      <c r="A354" s="30">
        <v>21</v>
      </c>
      <c r="B354" s="26" t="s">
        <v>748</v>
      </c>
      <c r="C354" s="31">
        <v>17.600000000000001</v>
      </c>
      <c r="D354" s="19" t="s">
        <v>700</v>
      </c>
      <c r="E354" s="2"/>
      <c r="H354" s="26"/>
      <c r="K354" s="26"/>
    </row>
    <row r="355" spans="1:11" s="19" customFormat="1" x14ac:dyDescent="0.25">
      <c r="A355" s="30">
        <v>22</v>
      </c>
      <c r="B355" s="19" t="s">
        <v>819</v>
      </c>
      <c r="C355" s="20">
        <v>17.2</v>
      </c>
      <c r="D355" s="19" t="s">
        <v>829</v>
      </c>
      <c r="E355" s="2"/>
      <c r="H355" s="26"/>
      <c r="K355" s="26"/>
    </row>
    <row r="356" spans="1:11" s="19" customFormat="1" x14ac:dyDescent="0.25">
      <c r="A356" s="30">
        <v>22</v>
      </c>
      <c r="B356" s="26" t="s">
        <v>599</v>
      </c>
      <c r="C356" s="31">
        <v>17.2</v>
      </c>
      <c r="D356" s="19" t="s">
        <v>962</v>
      </c>
      <c r="E356" s="2"/>
      <c r="H356" s="26"/>
      <c r="I356" s="26"/>
      <c r="J356" s="31"/>
      <c r="K356" s="26"/>
    </row>
    <row r="357" spans="1:11" s="19" customFormat="1" x14ac:dyDescent="0.25">
      <c r="A357" s="30">
        <v>22</v>
      </c>
      <c r="B357" s="26" t="s">
        <v>343</v>
      </c>
      <c r="C357" s="31">
        <v>17.2</v>
      </c>
      <c r="D357" s="19" t="s">
        <v>962</v>
      </c>
      <c r="E357" s="2"/>
      <c r="H357" s="26"/>
      <c r="I357" s="26"/>
      <c r="J357" s="31"/>
      <c r="K357" s="26"/>
    </row>
    <row r="358" spans="1:11" s="19" customFormat="1" x14ac:dyDescent="0.25">
      <c r="A358" s="30">
        <v>22</v>
      </c>
      <c r="B358" s="26" t="s">
        <v>959</v>
      </c>
      <c r="C358" s="31">
        <v>17.2</v>
      </c>
      <c r="D358" s="19" t="s">
        <v>962</v>
      </c>
      <c r="E358" s="2"/>
      <c r="H358" s="26"/>
      <c r="I358" s="26"/>
      <c r="J358" s="31"/>
      <c r="K358" s="26"/>
    </row>
    <row r="359" spans="1:11" s="19" customFormat="1" x14ac:dyDescent="0.25">
      <c r="A359" s="30">
        <v>26</v>
      </c>
      <c r="B359" s="19" t="s">
        <v>822</v>
      </c>
      <c r="C359" s="20">
        <v>16.7</v>
      </c>
      <c r="D359" s="19" t="s">
        <v>829</v>
      </c>
      <c r="E359" s="2"/>
      <c r="H359" s="26"/>
      <c r="I359" s="26"/>
      <c r="J359" s="31"/>
      <c r="K359" s="26"/>
    </row>
    <row r="360" spans="1:11" s="19" customFormat="1" x14ac:dyDescent="0.25">
      <c r="A360" s="30">
        <v>27</v>
      </c>
      <c r="B360" s="26" t="s">
        <v>755</v>
      </c>
      <c r="C360" s="31">
        <v>16.2</v>
      </c>
      <c r="D360" s="19" t="s">
        <v>962</v>
      </c>
      <c r="E360" s="2"/>
      <c r="H360" s="26"/>
      <c r="K360" s="26"/>
    </row>
    <row r="361" spans="1:11" s="19" customFormat="1" x14ac:dyDescent="0.25">
      <c r="A361" s="30">
        <v>27</v>
      </c>
      <c r="B361" s="26" t="s">
        <v>967</v>
      </c>
      <c r="C361" s="31">
        <v>16.2</v>
      </c>
      <c r="D361" s="19" t="s">
        <v>962</v>
      </c>
      <c r="E361" s="2"/>
      <c r="H361" s="26"/>
      <c r="K361" s="26"/>
    </row>
    <row r="362" spans="1:11" s="19" customFormat="1" x14ac:dyDescent="0.25">
      <c r="A362" s="30">
        <v>29</v>
      </c>
      <c r="B362" s="19" t="s">
        <v>823</v>
      </c>
      <c r="C362" s="20">
        <v>16.100000000000001</v>
      </c>
      <c r="D362" s="19" t="s">
        <v>829</v>
      </c>
      <c r="E362" s="2"/>
      <c r="H362" s="26"/>
      <c r="K362" s="26"/>
    </row>
    <row r="363" spans="1:11" s="19" customFormat="1" x14ac:dyDescent="0.25">
      <c r="A363" s="30">
        <v>30</v>
      </c>
      <c r="B363" s="26" t="s">
        <v>694</v>
      </c>
      <c r="C363" s="31">
        <v>16</v>
      </c>
      <c r="D363" s="19" t="s">
        <v>700</v>
      </c>
      <c r="E363" s="2"/>
      <c r="H363" s="26"/>
      <c r="I363" s="26"/>
      <c r="J363" s="26"/>
      <c r="K363" s="26"/>
    </row>
    <row r="364" spans="1:11" s="19" customFormat="1" x14ac:dyDescent="0.25">
      <c r="A364" s="30">
        <v>31</v>
      </c>
      <c r="B364" s="26" t="s">
        <v>957</v>
      </c>
      <c r="C364" s="31">
        <v>15.5</v>
      </c>
      <c r="D364" s="19" t="s">
        <v>962</v>
      </c>
      <c r="E364" s="2"/>
      <c r="H364" s="26"/>
      <c r="I364" s="26"/>
      <c r="J364" s="26"/>
      <c r="K364" s="26"/>
    </row>
    <row r="365" spans="1:11" s="19" customFormat="1" x14ac:dyDescent="0.25">
      <c r="A365" s="30">
        <v>32</v>
      </c>
      <c r="B365" s="19" t="s">
        <v>825</v>
      </c>
      <c r="C365" s="20">
        <v>15.1</v>
      </c>
      <c r="D365" s="19" t="s">
        <v>829</v>
      </c>
      <c r="E365" s="2"/>
    </row>
    <row r="366" spans="1:11" x14ac:dyDescent="0.25">
      <c r="A366" s="30">
        <v>32</v>
      </c>
      <c r="B366" s="19" t="s">
        <v>832</v>
      </c>
      <c r="C366" s="20">
        <v>15.1</v>
      </c>
      <c r="D366" s="19" t="s">
        <v>829</v>
      </c>
    </row>
    <row r="367" spans="1:11" s="19" customFormat="1" x14ac:dyDescent="0.25">
      <c r="A367" s="30">
        <v>34</v>
      </c>
      <c r="B367" s="26" t="s">
        <v>738</v>
      </c>
      <c r="C367" s="31">
        <v>14.75</v>
      </c>
      <c r="D367" s="19" t="s">
        <v>700</v>
      </c>
      <c r="E367" s="2"/>
    </row>
    <row r="368" spans="1:11" s="19" customFormat="1" x14ac:dyDescent="0.25">
      <c r="A368" s="30">
        <v>35</v>
      </c>
      <c r="B368" s="19" t="s">
        <v>821</v>
      </c>
      <c r="C368" s="20">
        <v>14.45</v>
      </c>
      <c r="D368" s="19" t="s">
        <v>829</v>
      </c>
      <c r="E368" s="2"/>
    </row>
    <row r="369" spans="1:6" s="19" customFormat="1" x14ac:dyDescent="0.25">
      <c r="A369" s="30">
        <v>36</v>
      </c>
      <c r="B369" s="26" t="s">
        <v>330</v>
      </c>
      <c r="C369" s="31">
        <v>14.2</v>
      </c>
      <c r="D369" s="19" t="s">
        <v>962</v>
      </c>
      <c r="E369" s="2"/>
    </row>
    <row r="370" spans="1:6" s="19" customFormat="1" x14ac:dyDescent="0.25">
      <c r="A370" s="30">
        <v>37</v>
      </c>
      <c r="B370" s="26" t="s">
        <v>958</v>
      </c>
      <c r="C370" s="31">
        <v>14.15</v>
      </c>
      <c r="D370" s="19" t="s">
        <v>962</v>
      </c>
      <c r="E370" s="2"/>
    </row>
    <row r="371" spans="1:6" s="19" customFormat="1" x14ac:dyDescent="0.25">
      <c r="A371" s="30">
        <v>38</v>
      </c>
      <c r="B371" s="26" t="s">
        <v>249</v>
      </c>
      <c r="C371" s="31">
        <v>13.22</v>
      </c>
      <c r="D371" s="19" t="s">
        <v>962</v>
      </c>
      <c r="E371" s="2"/>
    </row>
    <row r="372" spans="1:6" s="19" customFormat="1" x14ac:dyDescent="0.25">
      <c r="A372" s="30">
        <v>39</v>
      </c>
      <c r="B372" s="26" t="s">
        <v>983</v>
      </c>
      <c r="C372" s="31">
        <v>12.72</v>
      </c>
      <c r="D372" s="19" t="s">
        <v>962</v>
      </c>
      <c r="E372" s="2"/>
    </row>
    <row r="373" spans="1:6" s="19" customFormat="1" x14ac:dyDescent="0.25">
      <c r="A373" s="30">
        <v>40</v>
      </c>
      <c r="B373" s="19" t="s">
        <v>835</v>
      </c>
      <c r="C373" s="20">
        <v>12.7</v>
      </c>
      <c r="D373" s="19" t="s">
        <v>829</v>
      </c>
      <c r="E373" s="2"/>
    </row>
    <row r="374" spans="1:6" s="19" customFormat="1" x14ac:dyDescent="0.25">
      <c r="A374" s="30">
        <v>41</v>
      </c>
      <c r="B374" s="26" t="s">
        <v>737</v>
      </c>
      <c r="C374" s="31">
        <v>12.15</v>
      </c>
      <c r="D374" s="19" t="s">
        <v>700</v>
      </c>
      <c r="E374" s="2"/>
    </row>
    <row r="375" spans="1:6" s="19" customFormat="1" x14ac:dyDescent="0.25">
      <c r="A375" s="30">
        <v>42</v>
      </c>
      <c r="B375" s="26" t="s">
        <v>741</v>
      </c>
      <c r="C375" s="31">
        <v>12.1</v>
      </c>
      <c r="D375" s="19" t="s">
        <v>700</v>
      </c>
      <c r="E375" s="2"/>
    </row>
    <row r="376" spans="1:6" s="19" customFormat="1" x14ac:dyDescent="0.25">
      <c r="A376" s="30">
        <v>42</v>
      </c>
      <c r="B376" s="26" t="s">
        <v>749</v>
      </c>
      <c r="C376" s="31">
        <v>12.1</v>
      </c>
      <c r="D376" s="19" t="s">
        <v>700</v>
      </c>
      <c r="E376" s="2"/>
    </row>
    <row r="377" spans="1:6" s="19" customFormat="1" x14ac:dyDescent="0.25">
      <c r="A377" s="30">
        <v>44</v>
      </c>
      <c r="B377" s="19" t="s">
        <v>836</v>
      </c>
      <c r="C377" s="20">
        <v>11.46</v>
      </c>
      <c r="D377" s="19" t="s">
        <v>829</v>
      </c>
      <c r="E377" s="2"/>
    </row>
    <row r="378" spans="1:6" s="19" customFormat="1" x14ac:dyDescent="0.25">
      <c r="A378" s="30">
        <v>45</v>
      </c>
      <c r="B378" s="26" t="s">
        <v>693</v>
      </c>
      <c r="C378" s="31">
        <v>10.1</v>
      </c>
      <c r="D378" s="19" t="s">
        <v>700</v>
      </c>
      <c r="E378" s="2"/>
    </row>
    <row r="379" spans="1:6" s="19" customFormat="1" x14ac:dyDescent="0.25">
      <c r="A379" s="30">
        <v>45</v>
      </c>
      <c r="B379" s="26" t="s">
        <v>975</v>
      </c>
      <c r="C379" s="31">
        <v>10.1</v>
      </c>
      <c r="D379" s="19" t="s">
        <v>962</v>
      </c>
    </row>
    <row r="380" spans="1:6" s="19" customFormat="1" x14ac:dyDescent="0.25">
      <c r="A380" s="30">
        <v>47</v>
      </c>
      <c r="B380" s="26" t="s">
        <v>719</v>
      </c>
      <c r="C380" s="31">
        <v>9.36</v>
      </c>
      <c r="D380" s="19" t="s">
        <v>700</v>
      </c>
      <c r="E380" s="2"/>
    </row>
    <row r="381" spans="1:6" s="19" customFormat="1" x14ac:dyDescent="0.25">
      <c r="A381" s="30">
        <v>48</v>
      </c>
      <c r="B381" s="19" t="s">
        <v>541</v>
      </c>
      <c r="C381" s="20">
        <v>8.4600000000000009</v>
      </c>
      <c r="D381" s="19" t="s">
        <v>829</v>
      </c>
      <c r="E381" s="2"/>
    </row>
    <row r="382" spans="1:6" s="19" customFormat="1" x14ac:dyDescent="0.25">
      <c r="A382" s="30">
        <v>49</v>
      </c>
      <c r="B382" s="19" t="s">
        <v>828</v>
      </c>
      <c r="C382" s="20">
        <v>5.94</v>
      </c>
      <c r="D382" s="19" t="s">
        <v>829</v>
      </c>
      <c r="E382" s="2"/>
    </row>
    <row r="383" spans="1:6" s="19" customFormat="1" x14ac:dyDescent="0.25">
      <c r="A383" s="21"/>
      <c r="B383" s="19" t="s">
        <v>480</v>
      </c>
      <c r="C383" s="31"/>
      <c r="E383" s="2"/>
    </row>
    <row r="384" spans="1:6" s="19" customFormat="1" x14ac:dyDescent="0.25">
      <c r="A384" s="30" t="s">
        <v>27</v>
      </c>
      <c r="B384" s="26"/>
      <c r="C384" s="31"/>
      <c r="D384" s="20" t="s">
        <v>152</v>
      </c>
      <c r="E384" s="2">
        <f>SUM(C385:C393)/9</f>
        <v>12.327777777777776</v>
      </c>
      <c r="F384" s="19" t="s">
        <v>153</v>
      </c>
    </row>
    <row r="385" spans="1:10" s="19" customFormat="1" x14ac:dyDescent="0.25">
      <c r="A385" s="30">
        <v>1</v>
      </c>
      <c r="B385" s="26" t="s">
        <v>20</v>
      </c>
      <c r="C385" s="31">
        <v>20.2</v>
      </c>
      <c r="D385" s="19" t="s">
        <v>962</v>
      </c>
      <c r="E385" s="2"/>
    </row>
    <row r="386" spans="1:10" s="19" customFormat="1" x14ac:dyDescent="0.25">
      <c r="A386" s="30">
        <v>2</v>
      </c>
      <c r="B386" s="26" t="s">
        <v>744</v>
      </c>
      <c r="C386" s="31">
        <v>14.15</v>
      </c>
      <c r="D386" s="19" t="s">
        <v>700</v>
      </c>
      <c r="E386" s="2"/>
    </row>
    <row r="387" spans="1:10" s="19" customFormat="1" x14ac:dyDescent="0.25">
      <c r="A387" s="30">
        <v>3</v>
      </c>
      <c r="B387" s="19" t="s">
        <v>22</v>
      </c>
      <c r="C387" s="20">
        <v>12.7</v>
      </c>
      <c r="D387" s="19" t="s">
        <v>829</v>
      </c>
      <c r="E387" s="2"/>
    </row>
    <row r="388" spans="1:10" s="19" customFormat="1" x14ac:dyDescent="0.25">
      <c r="A388" s="30">
        <v>4</v>
      </c>
      <c r="B388" s="26" t="s">
        <v>745</v>
      </c>
      <c r="C388" s="31">
        <v>12.1</v>
      </c>
      <c r="D388" s="19" t="s">
        <v>700</v>
      </c>
      <c r="E388" s="2"/>
    </row>
    <row r="389" spans="1:10" s="19" customFormat="1" x14ac:dyDescent="0.25">
      <c r="A389" s="30">
        <v>5</v>
      </c>
      <c r="B389" s="19" t="s">
        <v>827</v>
      </c>
      <c r="C389" s="20">
        <v>11.46</v>
      </c>
      <c r="D389" s="19" t="s">
        <v>829</v>
      </c>
      <c r="E389" s="2"/>
    </row>
    <row r="390" spans="1:10" s="19" customFormat="1" x14ac:dyDescent="0.25">
      <c r="A390" s="30">
        <v>6</v>
      </c>
      <c r="B390" s="26" t="s">
        <v>746</v>
      </c>
      <c r="C390" s="31">
        <v>11.1</v>
      </c>
      <c r="D390" s="19" t="s">
        <v>700</v>
      </c>
      <c r="E390" s="2"/>
    </row>
    <row r="391" spans="1:10" s="19" customFormat="1" x14ac:dyDescent="0.25">
      <c r="A391" s="30">
        <v>7</v>
      </c>
      <c r="B391" s="26" t="s">
        <v>747</v>
      </c>
      <c r="C391" s="31">
        <v>10.1</v>
      </c>
      <c r="D391" s="19" t="s">
        <v>700</v>
      </c>
      <c r="E391" s="2"/>
    </row>
    <row r="392" spans="1:10" s="19" customFormat="1" x14ac:dyDescent="0.25">
      <c r="A392" s="30">
        <v>8</v>
      </c>
      <c r="B392" s="26" t="s">
        <v>766</v>
      </c>
      <c r="C392" s="31">
        <v>9.82</v>
      </c>
      <c r="D392" s="19" t="s">
        <v>962</v>
      </c>
      <c r="E392" s="2"/>
    </row>
    <row r="393" spans="1:10" s="19" customFormat="1" x14ac:dyDescent="0.25">
      <c r="A393" s="30">
        <v>9</v>
      </c>
      <c r="B393" s="26" t="s">
        <v>750</v>
      </c>
      <c r="C393" s="31">
        <v>9.32</v>
      </c>
      <c r="D393" s="19" t="s">
        <v>700</v>
      </c>
      <c r="E393" s="2"/>
    </row>
    <row r="394" spans="1:10" x14ac:dyDescent="0.25">
      <c r="B394" t="s">
        <v>480</v>
      </c>
    </row>
    <row r="395" spans="1:10" x14ac:dyDescent="0.25">
      <c r="A395" s="1" t="s">
        <v>561</v>
      </c>
      <c r="C395" s="23" t="s">
        <v>560</v>
      </c>
    </row>
    <row r="396" spans="1:10" x14ac:dyDescent="0.25">
      <c r="A396" s="1" t="s">
        <v>0</v>
      </c>
      <c r="D396" s="7" t="s">
        <v>152</v>
      </c>
      <c r="E396" s="2">
        <f>SUM(C397:C413)/17</f>
        <v>28.411764705882351</v>
      </c>
      <c r="F396" t="s">
        <v>153</v>
      </c>
    </row>
    <row r="397" spans="1:10" s="19" customFormat="1" x14ac:dyDescent="0.25">
      <c r="A397" s="21">
        <v>1</v>
      </c>
      <c r="B397" s="19" t="s">
        <v>904</v>
      </c>
      <c r="C397" s="23">
        <v>46.45</v>
      </c>
      <c r="D397" s="21" t="s">
        <v>897</v>
      </c>
      <c r="E397" s="2"/>
      <c r="J397" s="20"/>
    </row>
    <row r="398" spans="1:10" x14ac:dyDescent="0.25">
      <c r="A398" s="1">
        <v>2</v>
      </c>
      <c r="B398" t="s">
        <v>4</v>
      </c>
      <c r="C398" s="25">
        <v>44.25</v>
      </c>
      <c r="D398" t="s">
        <v>277</v>
      </c>
    </row>
    <row r="399" spans="1:10" x14ac:dyDescent="0.25">
      <c r="A399" s="21">
        <v>3</v>
      </c>
      <c r="B399" t="s">
        <v>163</v>
      </c>
      <c r="C399" s="25">
        <v>37.5</v>
      </c>
      <c r="D399" t="s">
        <v>277</v>
      </c>
    </row>
    <row r="400" spans="1:10" x14ac:dyDescent="0.25">
      <c r="A400" s="21">
        <v>4</v>
      </c>
      <c r="B400" t="s">
        <v>33</v>
      </c>
      <c r="C400" s="25">
        <v>30</v>
      </c>
      <c r="D400" t="s">
        <v>277</v>
      </c>
    </row>
    <row r="401" spans="1:6" customFormat="1" x14ac:dyDescent="0.25">
      <c r="A401" s="21">
        <v>5</v>
      </c>
      <c r="B401" t="s">
        <v>144</v>
      </c>
      <c r="C401" s="25">
        <v>29.15</v>
      </c>
      <c r="D401" t="s">
        <v>462</v>
      </c>
      <c r="E401" s="2"/>
    </row>
    <row r="402" spans="1:6" customFormat="1" x14ac:dyDescent="0.25">
      <c r="A402" s="21">
        <v>6</v>
      </c>
      <c r="B402" t="s">
        <v>126</v>
      </c>
      <c r="C402" s="25">
        <v>28.9</v>
      </c>
      <c r="D402" t="s">
        <v>462</v>
      </c>
      <c r="E402" s="2"/>
    </row>
    <row r="403" spans="1:6" customFormat="1" x14ac:dyDescent="0.25">
      <c r="A403" s="21">
        <v>7</v>
      </c>
      <c r="B403" t="s">
        <v>350</v>
      </c>
      <c r="C403" s="25">
        <v>28</v>
      </c>
      <c r="D403" t="s">
        <v>277</v>
      </c>
      <c r="E403" s="2"/>
    </row>
    <row r="404" spans="1:6" customFormat="1" x14ac:dyDescent="0.25">
      <c r="A404" s="21">
        <v>8</v>
      </c>
      <c r="B404" t="s">
        <v>288</v>
      </c>
      <c r="C404" s="25">
        <v>26.75</v>
      </c>
      <c r="D404" t="s">
        <v>277</v>
      </c>
      <c r="E404" s="2"/>
    </row>
    <row r="405" spans="1:6" customFormat="1" x14ac:dyDescent="0.25">
      <c r="A405" s="21">
        <v>9</v>
      </c>
      <c r="B405" t="s">
        <v>147</v>
      </c>
      <c r="C405" s="25">
        <v>26.7</v>
      </c>
      <c r="D405" t="s">
        <v>151</v>
      </c>
      <c r="E405" s="2"/>
    </row>
    <row r="406" spans="1:6" customFormat="1" x14ac:dyDescent="0.25">
      <c r="A406" s="21">
        <v>10</v>
      </c>
      <c r="B406" t="s">
        <v>1</v>
      </c>
      <c r="C406" s="25">
        <v>26.4</v>
      </c>
      <c r="D406" t="s">
        <v>151</v>
      </c>
      <c r="E406" s="2"/>
    </row>
    <row r="407" spans="1:6" customFormat="1" x14ac:dyDescent="0.25">
      <c r="A407" s="21">
        <v>10</v>
      </c>
      <c r="B407" t="s">
        <v>143</v>
      </c>
      <c r="C407" s="25">
        <v>26.4</v>
      </c>
      <c r="D407" t="s">
        <v>151</v>
      </c>
      <c r="E407" s="2"/>
    </row>
    <row r="408" spans="1:6" customFormat="1" x14ac:dyDescent="0.25">
      <c r="A408" s="21">
        <v>10</v>
      </c>
      <c r="B408" t="s">
        <v>149</v>
      </c>
      <c r="C408" s="25">
        <v>26.4</v>
      </c>
      <c r="D408" t="s">
        <v>151</v>
      </c>
      <c r="E408" s="2"/>
    </row>
    <row r="409" spans="1:6" customFormat="1" x14ac:dyDescent="0.25">
      <c r="A409" s="21">
        <v>13</v>
      </c>
      <c r="B409" t="s">
        <v>150</v>
      </c>
      <c r="C409" s="25">
        <v>23.85</v>
      </c>
      <c r="D409" t="s">
        <v>151</v>
      </c>
      <c r="E409" s="2"/>
    </row>
    <row r="410" spans="1:6" customFormat="1" x14ac:dyDescent="0.25">
      <c r="A410" s="21">
        <v>14</v>
      </c>
      <c r="B410" t="s">
        <v>146</v>
      </c>
      <c r="C410" s="25">
        <v>21.3</v>
      </c>
      <c r="D410" t="s">
        <v>151</v>
      </c>
      <c r="E410" s="2"/>
    </row>
    <row r="411" spans="1:6" customFormat="1" x14ac:dyDescent="0.25">
      <c r="A411" s="21">
        <v>14</v>
      </c>
      <c r="B411" t="s">
        <v>148</v>
      </c>
      <c r="C411" s="25">
        <v>21.3</v>
      </c>
      <c r="D411" t="s">
        <v>151</v>
      </c>
      <c r="E411" s="2"/>
    </row>
    <row r="412" spans="1:6" customFormat="1" x14ac:dyDescent="0.25">
      <c r="A412" s="21">
        <v>16</v>
      </c>
      <c r="B412" t="s">
        <v>145</v>
      </c>
      <c r="C412" s="25">
        <v>20.8</v>
      </c>
      <c r="D412" t="s">
        <v>151</v>
      </c>
      <c r="E412" s="2"/>
    </row>
    <row r="413" spans="1:6" customFormat="1" x14ac:dyDescent="0.25">
      <c r="A413" s="21">
        <v>17</v>
      </c>
      <c r="B413" t="s">
        <v>251</v>
      </c>
      <c r="C413" s="25">
        <v>18.850000000000001</v>
      </c>
      <c r="D413" t="s">
        <v>151</v>
      </c>
      <c r="E413" s="2"/>
    </row>
    <row r="414" spans="1:6" customFormat="1" x14ac:dyDescent="0.25">
      <c r="A414" s="1"/>
      <c r="B414" t="s">
        <v>480</v>
      </c>
      <c r="C414" s="23"/>
      <c r="E414" s="2"/>
    </row>
    <row r="415" spans="1:6" customFormat="1" x14ac:dyDescent="0.25">
      <c r="A415" s="1" t="s">
        <v>27</v>
      </c>
      <c r="C415" s="23"/>
      <c r="D415" s="7" t="s">
        <v>152</v>
      </c>
      <c r="E415" s="2">
        <f>SUM(C416:C419)/4</f>
        <v>18.95</v>
      </c>
      <c r="F415" t="s">
        <v>153</v>
      </c>
    </row>
    <row r="416" spans="1:6" customFormat="1" x14ac:dyDescent="0.25">
      <c r="A416" s="1">
        <v>1</v>
      </c>
      <c r="B416" t="s">
        <v>20</v>
      </c>
      <c r="C416" s="23">
        <v>29.25</v>
      </c>
      <c r="D416" t="s">
        <v>277</v>
      </c>
      <c r="E416" s="2"/>
    </row>
    <row r="417" spans="1:4" customFormat="1" x14ac:dyDescent="0.25">
      <c r="A417" s="1">
        <v>2</v>
      </c>
      <c r="B417" t="s">
        <v>195</v>
      </c>
      <c r="C417" s="23">
        <v>17.5</v>
      </c>
      <c r="D417" t="s">
        <v>277</v>
      </c>
    </row>
    <row r="418" spans="1:4" customFormat="1" x14ac:dyDescent="0.25">
      <c r="A418" s="1">
        <v>3</v>
      </c>
      <c r="B418" t="s">
        <v>155</v>
      </c>
      <c r="C418" s="23">
        <v>15.7</v>
      </c>
      <c r="D418" t="s">
        <v>151</v>
      </c>
    </row>
    <row r="419" spans="1:4" customFormat="1" x14ac:dyDescent="0.25">
      <c r="A419" s="1">
        <v>4</v>
      </c>
      <c r="B419" t="s">
        <v>154</v>
      </c>
      <c r="C419" s="23">
        <v>13.35</v>
      </c>
      <c r="D419" t="s">
        <v>151</v>
      </c>
    </row>
    <row r="420" spans="1:4" customFormat="1" x14ac:dyDescent="0.25">
      <c r="A420" s="1"/>
      <c r="B420" t="s">
        <v>480</v>
      </c>
      <c r="C420" s="23"/>
    </row>
    <row r="421" spans="1:4" customFormat="1" x14ac:dyDescent="0.25">
      <c r="A421" s="1" t="s">
        <v>562</v>
      </c>
      <c r="C421" s="23" t="s">
        <v>552</v>
      </c>
    </row>
    <row r="422" spans="1:4" customFormat="1" x14ac:dyDescent="0.25">
      <c r="A422" s="1" t="s">
        <v>563</v>
      </c>
      <c r="C422" s="23" t="s">
        <v>552</v>
      </c>
    </row>
    <row r="423" spans="1:4" customFormat="1" x14ac:dyDescent="0.25">
      <c r="A423" s="1" t="s">
        <v>564</v>
      </c>
      <c r="C423" s="23" t="s">
        <v>554</v>
      </c>
    </row>
    <row r="426" spans="1:4" customFormat="1" x14ac:dyDescent="0.25">
      <c r="A426" s="1" t="s">
        <v>427</v>
      </c>
      <c r="C426" s="23"/>
    </row>
    <row r="427" spans="1:4" customFormat="1" x14ac:dyDescent="0.25">
      <c r="A427" s="1" t="s">
        <v>91</v>
      </c>
      <c r="C427" s="23"/>
    </row>
    <row r="429" spans="1:4" customFormat="1" x14ac:dyDescent="0.25">
      <c r="A429" s="1" t="s">
        <v>428</v>
      </c>
      <c r="C429" s="23"/>
    </row>
    <row r="430" spans="1:4" customFormat="1" x14ac:dyDescent="0.25">
      <c r="A430" s="1" t="s">
        <v>0</v>
      </c>
      <c r="C430" s="23"/>
    </row>
    <row r="431" spans="1:4" customFormat="1" x14ac:dyDescent="0.25">
      <c r="A431" s="1">
        <v>1</v>
      </c>
      <c r="B431" s="1" t="s">
        <v>158</v>
      </c>
      <c r="C431" s="23" t="s">
        <v>442</v>
      </c>
      <c r="D431" t="s">
        <v>436</v>
      </c>
    </row>
    <row r="432" spans="1:4" customFormat="1" x14ac:dyDescent="0.25">
      <c r="A432" s="1"/>
      <c r="B432" t="s">
        <v>480</v>
      </c>
      <c r="C432" s="23"/>
    </row>
    <row r="433" spans="1:4" customFormat="1" x14ac:dyDescent="0.25">
      <c r="A433" s="1" t="s">
        <v>27</v>
      </c>
      <c r="C433" s="23"/>
    </row>
    <row r="434" spans="1:4" customFormat="1" x14ac:dyDescent="0.25">
      <c r="A434" s="1">
        <v>1</v>
      </c>
      <c r="B434" s="1" t="s">
        <v>169</v>
      </c>
      <c r="C434" s="23" t="s">
        <v>441</v>
      </c>
      <c r="D434" t="s">
        <v>436</v>
      </c>
    </row>
    <row r="436" spans="1:4" customFormat="1" x14ac:dyDescent="0.25">
      <c r="A436" s="1" t="s">
        <v>429</v>
      </c>
      <c r="C436" s="23"/>
    </row>
    <row r="437" spans="1:4" customFormat="1" x14ac:dyDescent="0.25">
      <c r="A437" s="1" t="s">
        <v>0</v>
      </c>
      <c r="C437" s="23"/>
    </row>
    <row r="438" spans="1:4" customFormat="1" x14ac:dyDescent="0.25">
      <c r="A438" s="1">
        <v>1</v>
      </c>
      <c r="B438" s="1" t="s">
        <v>158</v>
      </c>
      <c r="C438" s="23" t="s">
        <v>440</v>
      </c>
      <c r="D438" t="s">
        <v>436</v>
      </c>
    </row>
    <row r="439" spans="1:4" customFormat="1" x14ac:dyDescent="0.25">
      <c r="A439" s="1"/>
      <c r="B439" t="s">
        <v>480</v>
      </c>
      <c r="C439" s="23"/>
    </row>
    <row r="440" spans="1:4" customFormat="1" x14ac:dyDescent="0.25">
      <c r="A440" s="1" t="s">
        <v>27</v>
      </c>
      <c r="C440" s="23"/>
    </row>
    <row r="441" spans="1:4" customFormat="1" x14ac:dyDescent="0.25">
      <c r="A441" s="1">
        <v>1</v>
      </c>
      <c r="B441" s="1" t="s">
        <v>169</v>
      </c>
      <c r="C441" s="23" t="s">
        <v>437</v>
      </c>
      <c r="D441" t="s">
        <v>436</v>
      </c>
    </row>
    <row r="442" spans="1:4" customFormat="1" x14ac:dyDescent="0.25">
      <c r="A442" s="1"/>
      <c r="B442" t="s">
        <v>480</v>
      </c>
      <c r="C442" s="23"/>
    </row>
    <row r="443" spans="1:4" customFormat="1" x14ac:dyDescent="0.25">
      <c r="A443" s="1" t="s">
        <v>430</v>
      </c>
      <c r="C443" s="23"/>
    </row>
    <row r="444" spans="1:4" customFormat="1" x14ac:dyDescent="0.25">
      <c r="A444" s="1" t="s">
        <v>31</v>
      </c>
      <c r="C444" s="23"/>
    </row>
    <row r="445" spans="1:4" customFormat="1" x14ac:dyDescent="0.25">
      <c r="A445" s="1">
        <v>1</v>
      </c>
      <c r="B445" s="1" t="s">
        <v>4</v>
      </c>
      <c r="C445" s="23" t="s">
        <v>439</v>
      </c>
      <c r="D445" t="s">
        <v>433</v>
      </c>
    </row>
    <row r="446" spans="1:4" customFormat="1" x14ac:dyDescent="0.25">
      <c r="A446" s="1"/>
      <c r="B446" t="s">
        <v>480</v>
      </c>
      <c r="C446" s="23"/>
    </row>
    <row r="447" spans="1:4" customFormat="1" x14ac:dyDescent="0.25">
      <c r="A447" s="1" t="s">
        <v>27</v>
      </c>
      <c r="C447" s="23"/>
    </row>
    <row r="448" spans="1:4" customFormat="1" x14ac:dyDescent="0.25">
      <c r="A448" s="1">
        <v>1</v>
      </c>
      <c r="B448" t="s">
        <v>169</v>
      </c>
      <c r="C448" s="23" t="s">
        <v>438</v>
      </c>
      <c r="D448" t="s">
        <v>433</v>
      </c>
    </row>
    <row r="449" spans="1:6" customFormat="1" x14ac:dyDescent="0.25">
      <c r="A449" s="1">
        <v>2</v>
      </c>
      <c r="B449" t="s">
        <v>431</v>
      </c>
      <c r="C449" s="23" t="s">
        <v>434</v>
      </c>
      <c r="D449" t="s">
        <v>433</v>
      </c>
      <c r="E449" s="2"/>
    </row>
    <row r="450" spans="1:6" customFormat="1" x14ac:dyDescent="0.25">
      <c r="A450" s="1">
        <v>3</v>
      </c>
      <c r="B450" t="s">
        <v>432</v>
      </c>
      <c r="C450" s="23" t="s">
        <v>435</v>
      </c>
      <c r="D450" t="s">
        <v>436</v>
      </c>
      <c r="E450" s="2"/>
    </row>
    <row r="452" spans="1:6" customFormat="1" x14ac:dyDescent="0.25">
      <c r="A452" s="1"/>
      <c r="B452" t="s">
        <v>480</v>
      </c>
      <c r="C452" s="23"/>
      <c r="E452" s="2"/>
    </row>
    <row r="453" spans="1:6" customFormat="1" x14ac:dyDescent="0.25">
      <c r="A453" s="1" t="s">
        <v>92</v>
      </c>
      <c r="C453" s="23"/>
      <c r="E453" s="2"/>
    </row>
    <row r="454" spans="1:6" customFormat="1" x14ac:dyDescent="0.25">
      <c r="A454" s="1" t="s">
        <v>0</v>
      </c>
      <c r="C454" s="23"/>
      <c r="D454" s="7" t="s">
        <v>152</v>
      </c>
      <c r="E454" s="2">
        <f>SUM(C455:C458)/4</f>
        <v>41.5</v>
      </c>
      <c r="F454" t="s">
        <v>153</v>
      </c>
    </row>
    <row r="455" spans="1:6" customFormat="1" x14ac:dyDescent="0.25">
      <c r="A455" s="1">
        <v>1</v>
      </c>
      <c r="B455" t="s">
        <v>4</v>
      </c>
      <c r="C455" s="23">
        <v>45.35</v>
      </c>
      <c r="D455" t="s">
        <v>136</v>
      </c>
      <c r="E455" s="2"/>
    </row>
    <row r="456" spans="1:6" customFormat="1" x14ac:dyDescent="0.25">
      <c r="A456" s="1">
        <v>2</v>
      </c>
      <c r="B456" t="s">
        <v>33</v>
      </c>
      <c r="C456" s="23">
        <v>45.1</v>
      </c>
      <c r="D456" t="s">
        <v>136</v>
      </c>
      <c r="E456" s="2"/>
    </row>
    <row r="457" spans="1:6" customFormat="1" x14ac:dyDescent="0.25">
      <c r="A457" s="1">
        <v>3</v>
      </c>
      <c r="B457" t="s">
        <v>32</v>
      </c>
      <c r="C457" s="23">
        <v>42.65</v>
      </c>
      <c r="D457" t="s">
        <v>136</v>
      </c>
      <c r="E457" s="2"/>
    </row>
    <row r="458" spans="1:6" customFormat="1" x14ac:dyDescent="0.25">
      <c r="A458" s="1">
        <v>4</v>
      </c>
      <c r="B458" t="s">
        <v>171</v>
      </c>
      <c r="C458" s="23">
        <v>32.9</v>
      </c>
      <c r="D458" t="s">
        <v>319</v>
      </c>
      <c r="E458" s="2"/>
    </row>
    <row r="459" spans="1:6" customFormat="1" x14ac:dyDescent="0.25">
      <c r="A459" s="1"/>
      <c r="B459" t="s">
        <v>480</v>
      </c>
      <c r="C459" s="23"/>
      <c r="E459" s="2"/>
    </row>
    <row r="460" spans="1:6" customFormat="1" x14ac:dyDescent="0.25">
      <c r="A460" s="1" t="s">
        <v>27</v>
      </c>
      <c r="C460" s="23"/>
      <c r="D460" s="7" t="s">
        <v>152</v>
      </c>
      <c r="E460" s="2">
        <f>SUM(C461:C464)/4</f>
        <v>29.012499999999996</v>
      </c>
      <c r="F460" t="s">
        <v>153</v>
      </c>
    </row>
    <row r="461" spans="1:6" customFormat="1" x14ac:dyDescent="0.25">
      <c r="A461" s="1">
        <v>1</v>
      </c>
      <c r="B461" t="s">
        <v>20</v>
      </c>
      <c r="C461" s="23">
        <v>34.049999999999997</v>
      </c>
      <c r="D461" t="s">
        <v>319</v>
      </c>
      <c r="E461" s="2"/>
    </row>
    <row r="462" spans="1:6" customFormat="1" x14ac:dyDescent="0.25">
      <c r="A462" s="1">
        <v>2</v>
      </c>
      <c r="B462" t="s">
        <v>22</v>
      </c>
      <c r="C462" s="23">
        <v>28.5</v>
      </c>
      <c r="D462" t="s">
        <v>136</v>
      </c>
      <c r="E462" s="2"/>
    </row>
    <row r="463" spans="1:6" customFormat="1" x14ac:dyDescent="0.25">
      <c r="A463" s="1">
        <v>3</v>
      </c>
      <c r="B463" t="s">
        <v>194</v>
      </c>
      <c r="C463" s="23">
        <v>28.15</v>
      </c>
      <c r="D463" t="s">
        <v>319</v>
      </c>
      <c r="E463" s="2"/>
    </row>
    <row r="464" spans="1:6" customFormat="1" x14ac:dyDescent="0.25">
      <c r="A464" s="1">
        <v>4</v>
      </c>
      <c r="B464" t="s">
        <v>21</v>
      </c>
      <c r="C464" s="23">
        <v>25.35</v>
      </c>
      <c r="D464" t="s">
        <v>136</v>
      </c>
      <c r="E464" s="2"/>
    </row>
    <row r="466" spans="1:10" x14ac:dyDescent="0.25">
      <c r="A466" s="1" t="s">
        <v>40</v>
      </c>
    </row>
    <row r="468" spans="1:10" x14ac:dyDescent="0.25">
      <c r="A468" s="1" t="s">
        <v>116</v>
      </c>
    </row>
    <row r="470" spans="1:10" x14ac:dyDescent="0.25">
      <c r="A470" s="1" t="s">
        <v>117</v>
      </c>
      <c r="C470" s="23" t="s">
        <v>552</v>
      </c>
    </row>
    <row r="471" spans="1:10" x14ac:dyDescent="0.25">
      <c r="A471" s="1">
        <v>1</v>
      </c>
      <c r="B471" t="s">
        <v>138</v>
      </c>
      <c r="C471" s="23">
        <v>27.1</v>
      </c>
      <c r="D471" t="s">
        <v>387</v>
      </c>
    </row>
    <row r="472" spans="1:10" s="19" customFormat="1" x14ac:dyDescent="0.25">
      <c r="A472" s="21">
        <v>2</v>
      </c>
      <c r="B472" s="19" t="s">
        <v>1030</v>
      </c>
      <c r="C472" s="23">
        <v>26.5</v>
      </c>
      <c r="D472" s="19" t="s">
        <v>1036</v>
      </c>
      <c r="E472" s="2"/>
      <c r="J472" s="20"/>
    </row>
    <row r="473" spans="1:10" x14ac:dyDescent="0.25">
      <c r="B473" t="s">
        <v>480</v>
      </c>
    </row>
    <row r="474" spans="1:10" x14ac:dyDescent="0.25">
      <c r="A474" s="1" t="s">
        <v>118</v>
      </c>
      <c r="C474" s="23" t="s">
        <v>552</v>
      </c>
    </row>
    <row r="475" spans="1:10" s="19" customFormat="1" x14ac:dyDescent="0.25">
      <c r="A475" s="21"/>
      <c r="B475" s="19" t="s">
        <v>0</v>
      </c>
      <c r="C475" s="23" t="s">
        <v>153</v>
      </c>
      <c r="E475" s="20" t="s">
        <v>593</v>
      </c>
      <c r="J475" s="20"/>
    </row>
    <row r="476" spans="1:10" s="19" customFormat="1" x14ac:dyDescent="0.25">
      <c r="A476" s="21">
        <v>1</v>
      </c>
      <c r="B476" s="19" t="s">
        <v>4</v>
      </c>
      <c r="C476" s="23">
        <v>62.42</v>
      </c>
      <c r="D476" s="19" t="s">
        <v>586</v>
      </c>
      <c r="E476" s="20">
        <v>137.63999999999999</v>
      </c>
      <c r="J476" s="20"/>
    </row>
    <row r="477" spans="1:10" s="19" customFormat="1" x14ac:dyDescent="0.25">
      <c r="A477" s="21">
        <v>2</v>
      </c>
      <c r="B477" s="19" t="s">
        <v>33</v>
      </c>
      <c r="C477" s="23">
        <v>62.3</v>
      </c>
      <c r="D477" s="19" t="s">
        <v>586</v>
      </c>
      <c r="E477" s="20">
        <v>137.37</v>
      </c>
      <c r="J477" s="20"/>
    </row>
    <row r="478" spans="1:10" s="19" customFormat="1" x14ac:dyDescent="0.25">
      <c r="A478" s="21">
        <v>2</v>
      </c>
      <c r="B478" s="19" t="s">
        <v>1</v>
      </c>
      <c r="C478" s="23">
        <v>62.3</v>
      </c>
      <c r="D478" s="19" t="s">
        <v>586</v>
      </c>
      <c r="E478" s="20">
        <v>137.37</v>
      </c>
      <c r="J478" s="20"/>
    </row>
    <row r="479" spans="1:10" s="19" customFormat="1" x14ac:dyDescent="0.25">
      <c r="A479" s="21">
        <v>4</v>
      </c>
      <c r="B479" s="19" t="s">
        <v>12</v>
      </c>
      <c r="C479" s="23">
        <v>42.55</v>
      </c>
      <c r="D479" s="19" t="s">
        <v>586</v>
      </c>
      <c r="E479" s="20">
        <v>93.82</v>
      </c>
      <c r="J479" s="20"/>
    </row>
    <row r="480" spans="1:10" s="19" customFormat="1" x14ac:dyDescent="0.25">
      <c r="A480" s="21">
        <v>4</v>
      </c>
      <c r="B480" s="19" t="s">
        <v>350</v>
      </c>
      <c r="C480" s="23">
        <v>42.55</v>
      </c>
      <c r="D480" s="19" t="s">
        <v>586</v>
      </c>
      <c r="E480" s="20">
        <v>93.82</v>
      </c>
      <c r="J480" s="20"/>
    </row>
    <row r="481" spans="1:10" s="19" customFormat="1" x14ac:dyDescent="0.25">
      <c r="A481" s="21">
        <v>4</v>
      </c>
      <c r="B481" s="19" t="s">
        <v>11</v>
      </c>
      <c r="C481" s="23">
        <v>42.55</v>
      </c>
      <c r="D481" s="19" t="s">
        <v>586</v>
      </c>
      <c r="E481" s="20">
        <v>93.82</v>
      </c>
      <c r="J481" s="20"/>
    </row>
    <row r="482" spans="1:10" s="19" customFormat="1" x14ac:dyDescent="0.25">
      <c r="A482" s="21"/>
      <c r="B482" s="19" t="s">
        <v>480</v>
      </c>
      <c r="C482" s="23"/>
      <c r="E482" s="20"/>
      <c r="J482" s="20"/>
    </row>
    <row r="483" spans="1:10" s="19" customFormat="1" x14ac:dyDescent="0.25">
      <c r="A483" s="21"/>
      <c r="B483" s="19" t="s">
        <v>27</v>
      </c>
      <c r="C483" s="23"/>
      <c r="E483" s="20"/>
      <c r="J483" s="20"/>
    </row>
    <row r="484" spans="1:10" s="19" customFormat="1" x14ac:dyDescent="0.25">
      <c r="A484" s="21">
        <v>1</v>
      </c>
      <c r="B484" s="19" t="s">
        <v>20</v>
      </c>
      <c r="C484" s="23">
        <v>37.549999999999997</v>
      </c>
      <c r="D484" s="19" t="s">
        <v>586</v>
      </c>
      <c r="E484" s="20">
        <v>82.8</v>
      </c>
      <c r="J484" s="20"/>
    </row>
    <row r="485" spans="1:10" s="19" customFormat="1" x14ac:dyDescent="0.25">
      <c r="A485" s="21"/>
      <c r="C485" s="23"/>
      <c r="E485" s="2"/>
      <c r="J485" s="20"/>
    </row>
    <row r="486" spans="1:10" s="19" customFormat="1" x14ac:dyDescent="0.25">
      <c r="A486" s="21"/>
      <c r="B486" s="19" t="s">
        <v>480</v>
      </c>
      <c r="C486" s="23"/>
      <c r="E486" s="2"/>
      <c r="J486" s="20"/>
    </row>
    <row r="488" spans="1:10" x14ac:dyDescent="0.25">
      <c r="A488" s="1" t="s">
        <v>578</v>
      </c>
      <c r="C488" s="23" t="s">
        <v>552</v>
      </c>
    </row>
    <row r="489" spans="1:10" x14ac:dyDescent="0.25">
      <c r="B489" t="s">
        <v>480</v>
      </c>
    </row>
    <row r="491" spans="1:10" x14ac:dyDescent="0.25">
      <c r="A491" s="1" t="s">
        <v>119</v>
      </c>
      <c r="C491" s="23" t="s">
        <v>552</v>
      </c>
    </row>
    <row r="492" spans="1:10" x14ac:dyDescent="0.25">
      <c r="A492" s="1" t="s">
        <v>31</v>
      </c>
    </row>
    <row r="493" spans="1:10" x14ac:dyDescent="0.25">
      <c r="A493" s="1">
        <v>1</v>
      </c>
      <c r="B493" t="s">
        <v>4</v>
      </c>
      <c r="C493" s="23">
        <v>32.25</v>
      </c>
      <c r="D493" t="s">
        <v>319</v>
      </c>
    </row>
    <row r="494" spans="1:10" x14ac:dyDescent="0.25">
      <c r="A494" s="1">
        <v>2</v>
      </c>
      <c r="B494" t="s">
        <v>171</v>
      </c>
      <c r="C494" s="23">
        <v>27.25</v>
      </c>
      <c r="D494" t="s">
        <v>319</v>
      </c>
    </row>
    <row r="495" spans="1:10" x14ac:dyDescent="0.25">
      <c r="B495" t="s">
        <v>480</v>
      </c>
    </row>
    <row r="496" spans="1:10" x14ac:dyDescent="0.25">
      <c r="A496" s="1" t="s">
        <v>27</v>
      </c>
    </row>
    <row r="497" spans="1:4" customFormat="1" x14ac:dyDescent="0.25">
      <c r="A497" s="1">
        <v>1</v>
      </c>
      <c r="B497" t="s">
        <v>169</v>
      </c>
      <c r="C497" s="23">
        <v>27.25</v>
      </c>
      <c r="D497" t="s">
        <v>319</v>
      </c>
    </row>
    <row r="498" spans="1:4" customFormat="1" x14ac:dyDescent="0.25">
      <c r="A498" s="1">
        <v>2</v>
      </c>
      <c r="B498" t="s">
        <v>194</v>
      </c>
      <c r="C498" s="23">
        <v>22.5</v>
      </c>
      <c r="D498" t="s">
        <v>319</v>
      </c>
    </row>
    <row r="500" spans="1:4" customFormat="1" x14ac:dyDescent="0.25">
      <c r="A500" s="1" t="s">
        <v>133</v>
      </c>
      <c r="C500" s="23"/>
    </row>
    <row r="501" spans="1:4" customFormat="1" x14ac:dyDescent="0.25">
      <c r="A501" s="1" t="s">
        <v>134</v>
      </c>
      <c r="C501" s="23"/>
    </row>
  </sheetData>
  <sortState ref="K57:M89">
    <sortCondition descending="1" ref="L57:L89"/>
  </sortState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1"/>
  <sheetViews>
    <sheetView topLeftCell="A304" workbookViewId="0">
      <selection activeCell="E321" sqref="A313:E321"/>
    </sheetView>
  </sheetViews>
  <sheetFormatPr baseColWidth="10" defaultRowHeight="15" x14ac:dyDescent="0.25"/>
  <cols>
    <col min="1" max="1" width="5.140625" customWidth="1"/>
    <col min="2" max="2" width="19.140625" customWidth="1"/>
    <col min="4" max="4" width="29.28515625" customWidth="1"/>
  </cols>
  <sheetData>
    <row r="1" spans="1:6" x14ac:dyDescent="0.25">
      <c r="A1" s="21" t="s">
        <v>792</v>
      </c>
      <c r="B1" s="19"/>
      <c r="C1" s="23"/>
      <c r="D1" s="19"/>
      <c r="E1" s="2"/>
      <c r="F1" s="19"/>
    </row>
    <row r="2" spans="1:6" x14ac:dyDescent="0.25">
      <c r="A2" s="21"/>
      <c r="B2" s="19"/>
      <c r="C2" s="23"/>
      <c r="D2" s="19"/>
      <c r="E2" s="2"/>
      <c r="F2" s="19"/>
    </row>
    <row r="3" spans="1:6" x14ac:dyDescent="0.25">
      <c r="A3" s="21" t="s">
        <v>793</v>
      </c>
      <c r="B3" s="19"/>
      <c r="C3" s="23"/>
      <c r="D3" s="19"/>
      <c r="E3" s="2"/>
      <c r="F3" s="19"/>
    </row>
    <row r="4" spans="1:6" x14ac:dyDescent="0.25">
      <c r="A4" s="21" t="s">
        <v>0</v>
      </c>
      <c r="B4" s="19"/>
      <c r="C4" s="23"/>
      <c r="D4" s="19"/>
      <c r="E4" s="2"/>
      <c r="F4" s="19"/>
    </row>
    <row r="5" spans="1:6" x14ac:dyDescent="0.25">
      <c r="A5" s="21"/>
      <c r="B5" s="19" t="s">
        <v>794</v>
      </c>
      <c r="C5" s="23"/>
      <c r="D5" s="19"/>
      <c r="E5" s="2"/>
      <c r="F5" s="19"/>
    </row>
    <row r="6" spans="1:6" x14ac:dyDescent="0.25">
      <c r="A6" s="21" t="s">
        <v>27</v>
      </c>
      <c r="B6" s="19"/>
      <c r="C6" s="23"/>
      <c r="D6" s="19"/>
      <c r="E6" s="2"/>
      <c r="F6" s="19"/>
    </row>
    <row r="7" spans="1:6" x14ac:dyDescent="0.25">
      <c r="A7" s="21"/>
      <c r="B7" s="19" t="s">
        <v>794</v>
      </c>
      <c r="C7" s="23"/>
      <c r="D7" s="19"/>
      <c r="E7" s="2"/>
      <c r="F7" s="19"/>
    </row>
    <row r="8" spans="1:6" x14ac:dyDescent="0.25">
      <c r="A8" s="21" t="s">
        <v>795</v>
      </c>
      <c r="B8" s="19"/>
      <c r="C8" s="20"/>
      <c r="D8" s="21" t="s">
        <v>186</v>
      </c>
      <c r="E8" s="2">
        <f>SUM(C10:C21)/12</f>
        <v>26.916666666666668</v>
      </c>
      <c r="F8" s="19" t="s">
        <v>262</v>
      </c>
    </row>
    <row r="9" spans="1:6" x14ac:dyDescent="0.25">
      <c r="A9" s="21" t="s">
        <v>0</v>
      </c>
      <c r="B9" s="19"/>
      <c r="C9" s="23" t="s">
        <v>854</v>
      </c>
      <c r="D9" s="19"/>
      <c r="E9" s="2"/>
      <c r="F9" s="19"/>
    </row>
    <row r="10" spans="1:6" x14ac:dyDescent="0.25">
      <c r="A10" s="21">
        <v>1</v>
      </c>
      <c r="B10" s="26" t="s">
        <v>849</v>
      </c>
      <c r="C10" s="31">
        <v>59</v>
      </c>
      <c r="D10" s="19" t="s">
        <v>841</v>
      </c>
      <c r="E10" s="19"/>
      <c r="F10" s="19"/>
    </row>
    <row r="11" spans="1:6" x14ac:dyDescent="0.25">
      <c r="A11" s="21">
        <v>2</v>
      </c>
      <c r="B11" s="26" t="s">
        <v>797</v>
      </c>
      <c r="C11" s="45">
        <v>55</v>
      </c>
      <c r="D11" s="19" t="s">
        <v>798</v>
      </c>
      <c r="E11" s="2"/>
      <c r="F11" s="19"/>
    </row>
    <row r="12" spans="1:6" x14ac:dyDescent="0.25">
      <c r="A12" s="21">
        <v>3</v>
      </c>
      <c r="B12" s="26" t="s">
        <v>837</v>
      </c>
      <c r="C12" s="31">
        <v>33</v>
      </c>
      <c r="D12" s="19" t="s">
        <v>841</v>
      </c>
      <c r="E12" s="2"/>
      <c r="F12" s="19"/>
    </row>
    <row r="13" spans="1:6" x14ac:dyDescent="0.25">
      <c r="A13" s="21">
        <v>4</v>
      </c>
      <c r="B13" s="26" t="s">
        <v>796</v>
      </c>
      <c r="C13" s="45">
        <v>27</v>
      </c>
      <c r="D13" s="19" t="s">
        <v>798</v>
      </c>
      <c r="E13" s="19"/>
      <c r="F13" s="19"/>
    </row>
    <row r="14" spans="1:6" x14ac:dyDescent="0.25">
      <c r="A14" s="21">
        <v>5</v>
      </c>
      <c r="B14" s="26" t="s">
        <v>291</v>
      </c>
      <c r="C14" s="31">
        <v>27</v>
      </c>
      <c r="D14" s="19" t="s">
        <v>841</v>
      </c>
      <c r="E14" s="19"/>
      <c r="F14" s="19"/>
    </row>
    <row r="15" spans="1:6" x14ac:dyDescent="0.25">
      <c r="A15" s="21">
        <v>6</v>
      </c>
      <c r="B15" s="26" t="s">
        <v>839</v>
      </c>
      <c r="C15" s="31">
        <v>25</v>
      </c>
      <c r="D15" s="19" t="s">
        <v>841</v>
      </c>
      <c r="E15" s="19"/>
      <c r="F15" s="19"/>
    </row>
    <row r="16" spans="1:6" x14ac:dyDescent="0.25">
      <c r="A16" s="21">
        <v>7</v>
      </c>
      <c r="B16" s="26" t="s">
        <v>4</v>
      </c>
      <c r="C16" s="45">
        <v>22</v>
      </c>
      <c r="D16" s="19" t="s">
        <v>798</v>
      </c>
      <c r="E16" s="2"/>
      <c r="F16" s="19"/>
    </row>
    <row r="17" spans="1:6" x14ac:dyDescent="0.25">
      <c r="A17" s="21">
        <v>7</v>
      </c>
      <c r="B17" s="26" t="s">
        <v>850</v>
      </c>
      <c r="C17" s="31">
        <v>22</v>
      </c>
      <c r="D17" s="19" t="s">
        <v>841</v>
      </c>
      <c r="E17" s="19"/>
      <c r="F17" s="19"/>
    </row>
    <row r="18" spans="1:6" x14ac:dyDescent="0.25">
      <c r="A18" s="21">
        <v>9</v>
      </c>
      <c r="B18" s="26" t="s">
        <v>232</v>
      </c>
      <c r="C18" s="31">
        <v>19</v>
      </c>
      <c r="D18" s="19" t="s">
        <v>841</v>
      </c>
      <c r="E18" s="19"/>
      <c r="F18" s="19"/>
    </row>
    <row r="19" spans="1:6" x14ac:dyDescent="0.25">
      <c r="A19" s="21">
        <v>10</v>
      </c>
      <c r="B19" s="26" t="s">
        <v>851</v>
      </c>
      <c r="C19" s="31">
        <v>16</v>
      </c>
      <c r="D19" s="19" t="s">
        <v>841</v>
      </c>
      <c r="E19" s="19"/>
      <c r="F19" s="19"/>
    </row>
    <row r="20" spans="1:6" x14ac:dyDescent="0.25">
      <c r="A20" s="21">
        <v>11</v>
      </c>
      <c r="B20" s="26" t="s">
        <v>838</v>
      </c>
      <c r="C20" s="31">
        <v>15</v>
      </c>
      <c r="D20" s="19" t="s">
        <v>841</v>
      </c>
      <c r="E20" s="19"/>
      <c r="F20" s="19"/>
    </row>
    <row r="21" spans="1:6" x14ac:dyDescent="0.25">
      <c r="A21" s="21">
        <v>12</v>
      </c>
      <c r="B21" s="26" t="s">
        <v>251</v>
      </c>
      <c r="C21" s="31">
        <v>3</v>
      </c>
      <c r="D21" s="19" t="s">
        <v>841</v>
      </c>
      <c r="E21" s="19"/>
      <c r="F21" s="19"/>
    </row>
    <row r="22" spans="1:6" x14ac:dyDescent="0.25">
      <c r="A22" s="21"/>
      <c r="B22" s="26"/>
      <c r="C22" s="45" t="s">
        <v>853</v>
      </c>
      <c r="D22" s="19"/>
      <c r="E22" s="2"/>
      <c r="F22" s="19"/>
    </row>
    <row r="23" spans="1:6" x14ac:dyDescent="0.25">
      <c r="A23" s="21">
        <v>13</v>
      </c>
      <c r="B23" s="26" t="s">
        <v>852</v>
      </c>
      <c r="C23" s="31">
        <v>24</v>
      </c>
      <c r="D23" s="19" t="s">
        <v>841</v>
      </c>
      <c r="E23" s="19"/>
      <c r="F23" s="19"/>
    </row>
    <row r="24" spans="1:6" x14ac:dyDescent="0.25">
      <c r="A24" s="21"/>
      <c r="B24" s="19"/>
      <c r="C24" s="20"/>
      <c r="D24" s="19"/>
      <c r="E24" s="2"/>
      <c r="F24" s="19"/>
    </row>
    <row r="25" spans="1:6" x14ac:dyDescent="0.25">
      <c r="A25" s="21"/>
      <c r="B25" s="19" t="s">
        <v>794</v>
      </c>
      <c r="C25" s="23"/>
      <c r="D25" s="19"/>
      <c r="E25" s="2"/>
      <c r="F25" s="19"/>
    </row>
    <row r="26" spans="1:6" x14ac:dyDescent="0.25">
      <c r="A26" s="21" t="s">
        <v>27</v>
      </c>
      <c r="B26" s="19"/>
      <c r="C26" s="23"/>
      <c r="D26" s="21" t="s">
        <v>186</v>
      </c>
      <c r="E26" s="2">
        <f>SUM(C27:C28)/2</f>
        <v>5.5</v>
      </c>
      <c r="F26" s="19" t="s">
        <v>262</v>
      </c>
    </row>
    <row r="27" spans="1:6" x14ac:dyDescent="0.25">
      <c r="A27" s="21">
        <v>1</v>
      </c>
      <c r="B27" s="26" t="s">
        <v>20</v>
      </c>
      <c r="C27" s="31">
        <v>6</v>
      </c>
      <c r="D27" s="26" t="s">
        <v>798</v>
      </c>
      <c r="E27" s="2"/>
      <c r="F27" s="19"/>
    </row>
    <row r="28" spans="1:6" x14ac:dyDescent="0.25">
      <c r="A28" s="21">
        <v>2</v>
      </c>
      <c r="B28" s="26" t="s">
        <v>526</v>
      </c>
      <c r="C28" s="31">
        <v>5</v>
      </c>
      <c r="D28" s="19" t="s">
        <v>841</v>
      </c>
      <c r="E28" s="19"/>
      <c r="F28" s="19"/>
    </row>
    <row r="29" spans="1:6" x14ac:dyDescent="0.25">
      <c r="A29" s="21"/>
      <c r="B29" s="26"/>
      <c r="C29" s="45" t="s">
        <v>853</v>
      </c>
      <c r="D29" s="26"/>
      <c r="E29" s="2"/>
      <c r="F29" s="19"/>
    </row>
    <row r="30" spans="1:6" x14ac:dyDescent="0.25">
      <c r="A30" s="21">
        <v>3</v>
      </c>
      <c r="B30" s="26" t="s">
        <v>842</v>
      </c>
      <c r="C30" s="31">
        <v>18</v>
      </c>
      <c r="D30" s="19" t="s">
        <v>841</v>
      </c>
      <c r="E30" s="19"/>
      <c r="F30" s="19"/>
    </row>
    <row r="31" spans="1:6" x14ac:dyDescent="0.25">
      <c r="A31" s="21"/>
      <c r="B31" s="26"/>
      <c r="C31" s="31" t="s">
        <v>855</v>
      </c>
      <c r="D31" s="31"/>
      <c r="E31" s="2"/>
      <c r="F31" s="19"/>
    </row>
    <row r="32" spans="1:6" x14ac:dyDescent="0.25">
      <c r="A32" s="21">
        <v>4</v>
      </c>
      <c r="B32" s="26" t="s">
        <v>273</v>
      </c>
      <c r="C32" s="31">
        <v>12</v>
      </c>
      <c r="D32" s="19" t="s">
        <v>841</v>
      </c>
      <c r="E32" s="19"/>
      <c r="F32" s="19"/>
    </row>
    <row r="33" spans="1:6" x14ac:dyDescent="0.25">
      <c r="A33" s="21"/>
      <c r="B33" s="19" t="s">
        <v>794</v>
      </c>
      <c r="C33" s="23"/>
      <c r="D33" s="19"/>
      <c r="E33" s="2"/>
      <c r="F33" s="19"/>
    </row>
    <row r="35" spans="1:6" x14ac:dyDescent="0.25">
      <c r="A35" s="1"/>
      <c r="B35" t="s">
        <v>951</v>
      </c>
      <c r="C35" s="23"/>
      <c r="E35" s="2"/>
    </row>
    <row r="36" spans="1:6" x14ac:dyDescent="0.25">
      <c r="A36" s="1"/>
      <c r="C36" s="23"/>
      <c r="E36" s="2"/>
    </row>
    <row r="37" spans="1:6" x14ac:dyDescent="0.25">
      <c r="A37" s="1" t="s">
        <v>87</v>
      </c>
      <c r="C37" s="23"/>
      <c r="E37" s="2"/>
    </row>
    <row r="38" spans="1:6" x14ac:dyDescent="0.25">
      <c r="A38" s="1"/>
      <c r="C38" s="23"/>
      <c r="E38" s="2"/>
    </row>
    <row r="39" spans="1:6" x14ac:dyDescent="0.25">
      <c r="A39" s="21" t="s">
        <v>949</v>
      </c>
      <c r="B39" s="19"/>
      <c r="C39" s="23"/>
      <c r="D39" s="19"/>
      <c r="E39" s="2"/>
      <c r="F39" s="19"/>
    </row>
    <row r="40" spans="1:6" x14ac:dyDescent="0.25">
      <c r="A40" s="21" t="s">
        <v>0</v>
      </c>
      <c r="B40" s="19"/>
      <c r="C40" s="23" t="s">
        <v>950</v>
      </c>
      <c r="D40" s="19"/>
      <c r="E40" s="2"/>
      <c r="F40" s="19"/>
    </row>
    <row r="41" spans="1:6" x14ac:dyDescent="0.25">
      <c r="A41" s="21">
        <v>1</v>
      </c>
      <c r="B41" s="21" t="s">
        <v>33</v>
      </c>
      <c r="C41" s="20">
        <v>18</v>
      </c>
      <c r="D41" s="19" t="s">
        <v>939</v>
      </c>
      <c r="E41" s="2"/>
      <c r="F41" s="19"/>
    </row>
    <row r="42" spans="1:6" x14ac:dyDescent="0.25">
      <c r="A42" s="21">
        <v>2</v>
      </c>
      <c r="B42" s="21" t="s">
        <v>4</v>
      </c>
      <c r="C42" s="20">
        <v>4</v>
      </c>
      <c r="D42" s="19" t="s">
        <v>939</v>
      </c>
      <c r="E42" s="2"/>
      <c r="F42" s="19"/>
    </row>
    <row r="43" spans="1:6" x14ac:dyDescent="0.25">
      <c r="A43" s="21">
        <v>3</v>
      </c>
      <c r="B43" s="21" t="s">
        <v>343</v>
      </c>
      <c r="C43" s="20">
        <v>5</v>
      </c>
      <c r="D43" s="19" t="s">
        <v>939</v>
      </c>
      <c r="E43" s="2"/>
      <c r="F43" s="19"/>
    </row>
    <row r="44" spans="1:6" x14ac:dyDescent="0.25">
      <c r="A44" s="21"/>
      <c r="B44" s="21"/>
      <c r="C44" s="20" t="s">
        <v>954</v>
      </c>
      <c r="D44" s="19"/>
      <c r="E44" s="2"/>
      <c r="F44" s="19"/>
    </row>
    <row r="45" spans="1:6" x14ac:dyDescent="0.25">
      <c r="A45" s="21">
        <v>4</v>
      </c>
      <c r="B45" s="21" t="s">
        <v>933</v>
      </c>
      <c r="C45" s="20">
        <v>2</v>
      </c>
      <c r="D45" s="19" t="s">
        <v>939</v>
      </c>
      <c r="E45" s="2"/>
      <c r="F45" s="19"/>
    </row>
    <row r="46" spans="1:6" x14ac:dyDescent="0.25">
      <c r="A46" s="21">
        <v>5</v>
      </c>
      <c r="B46" s="21" t="s">
        <v>20</v>
      </c>
      <c r="C46" s="20" t="s">
        <v>891</v>
      </c>
      <c r="D46" s="19" t="s">
        <v>939</v>
      </c>
      <c r="E46" s="2"/>
      <c r="F46" s="19"/>
    </row>
    <row r="47" spans="1:6" x14ac:dyDescent="0.25">
      <c r="A47" s="21"/>
      <c r="B47" s="21"/>
      <c r="C47" s="20" t="s">
        <v>952</v>
      </c>
      <c r="D47" s="19"/>
      <c r="E47" s="2"/>
      <c r="F47" s="19"/>
    </row>
    <row r="48" spans="1:6" x14ac:dyDescent="0.25">
      <c r="A48" s="21">
        <v>6</v>
      </c>
      <c r="B48" s="21" t="s">
        <v>249</v>
      </c>
      <c r="C48" s="20">
        <v>13</v>
      </c>
      <c r="D48" s="19" t="s">
        <v>939</v>
      </c>
      <c r="E48" s="2"/>
      <c r="F48" s="19"/>
    </row>
    <row r="49" spans="1:6" x14ac:dyDescent="0.25">
      <c r="A49" s="21">
        <v>7</v>
      </c>
      <c r="B49" s="21" t="s">
        <v>755</v>
      </c>
      <c r="C49" s="20">
        <v>10</v>
      </c>
      <c r="D49" s="19" t="s">
        <v>939</v>
      </c>
      <c r="E49" s="2"/>
      <c r="F49" s="19"/>
    </row>
    <row r="50" spans="1:6" x14ac:dyDescent="0.25">
      <c r="A50" s="21">
        <v>8</v>
      </c>
      <c r="B50" s="21" t="s">
        <v>935</v>
      </c>
      <c r="C50" s="20">
        <v>5</v>
      </c>
      <c r="D50" s="19" t="s">
        <v>939</v>
      </c>
      <c r="E50" s="2"/>
      <c r="F50" s="19"/>
    </row>
    <row r="51" spans="1:6" x14ac:dyDescent="0.25">
      <c r="A51" s="21">
        <v>9</v>
      </c>
      <c r="B51" s="21" t="s">
        <v>932</v>
      </c>
      <c r="C51" s="20">
        <v>4</v>
      </c>
      <c r="D51" s="19" t="s">
        <v>939</v>
      </c>
      <c r="E51" s="2"/>
      <c r="F51" s="19"/>
    </row>
    <row r="52" spans="1:6" x14ac:dyDescent="0.25">
      <c r="A52" s="21">
        <v>9</v>
      </c>
      <c r="B52" s="21" t="s">
        <v>934</v>
      </c>
      <c r="C52" s="20">
        <v>4</v>
      </c>
      <c r="D52" s="19" t="s">
        <v>939</v>
      </c>
      <c r="E52" s="2"/>
      <c r="F52" s="19"/>
    </row>
    <row r="53" spans="1:6" x14ac:dyDescent="0.25">
      <c r="A53" s="21"/>
      <c r="B53" s="21"/>
      <c r="C53" s="20" t="s">
        <v>953</v>
      </c>
      <c r="D53" s="19"/>
      <c r="E53" s="2"/>
      <c r="F53" s="19"/>
    </row>
    <row r="54" spans="1:6" x14ac:dyDescent="0.25">
      <c r="A54" s="21">
        <v>11</v>
      </c>
      <c r="B54" s="21" t="s">
        <v>770</v>
      </c>
      <c r="C54" s="20">
        <v>16</v>
      </c>
      <c r="D54" s="19" t="s">
        <v>939</v>
      </c>
      <c r="E54" s="2"/>
      <c r="F54" s="19"/>
    </row>
    <row r="55" spans="1:6" x14ac:dyDescent="0.25">
      <c r="A55" s="21"/>
      <c r="B55" s="21" t="s">
        <v>951</v>
      </c>
      <c r="C55" s="23"/>
      <c r="D55" s="19"/>
      <c r="E55" s="2"/>
      <c r="F55" s="19"/>
    </row>
    <row r="56" spans="1:6" x14ac:dyDescent="0.25">
      <c r="A56" s="21" t="s">
        <v>27</v>
      </c>
      <c r="B56" s="19"/>
      <c r="C56" s="23">
        <v>12</v>
      </c>
      <c r="D56" s="19"/>
      <c r="E56" s="2"/>
      <c r="F56" s="19"/>
    </row>
    <row r="57" spans="1:6" x14ac:dyDescent="0.25">
      <c r="A57" s="21">
        <v>1</v>
      </c>
      <c r="B57" s="21" t="s">
        <v>20</v>
      </c>
      <c r="C57" s="23" t="s">
        <v>891</v>
      </c>
      <c r="D57" s="19" t="s">
        <v>939</v>
      </c>
      <c r="E57" s="2"/>
      <c r="F57" s="19"/>
    </row>
    <row r="58" spans="1:6" x14ac:dyDescent="0.25">
      <c r="A58" s="21"/>
      <c r="B58" s="19"/>
      <c r="C58" s="23" t="s">
        <v>952</v>
      </c>
      <c r="D58" s="19"/>
      <c r="E58" s="2"/>
      <c r="F58" s="19"/>
    </row>
    <row r="59" spans="1:6" x14ac:dyDescent="0.25">
      <c r="A59" s="21">
        <v>2</v>
      </c>
      <c r="B59" s="21" t="s">
        <v>871</v>
      </c>
      <c r="C59" s="23">
        <v>2</v>
      </c>
      <c r="D59" s="19" t="s">
        <v>939</v>
      </c>
      <c r="E59" s="2"/>
      <c r="F59" s="19"/>
    </row>
    <row r="60" spans="1:6" x14ac:dyDescent="0.25">
      <c r="A60" s="21"/>
      <c r="B60" s="19" t="s">
        <v>955</v>
      </c>
      <c r="C60" s="23"/>
      <c r="D60" s="19"/>
      <c r="E60" s="2"/>
      <c r="F60" s="19"/>
    </row>
    <row r="61" spans="1:6" x14ac:dyDescent="0.25">
      <c r="A61" s="21"/>
      <c r="B61" s="19"/>
      <c r="C61" s="23"/>
      <c r="D61" s="19"/>
      <c r="E61" s="2"/>
      <c r="F61" s="19"/>
    </row>
    <row r="62" spans="1:6" x14ac:dyDescent="0.25">
      <c r="A62" s="1" t="s">
        <v>88</v>
      </c>
      <c r="C62" s="23"/>
      <c r="E62" s="2"/>
    </row>
    <row r="63" spans="1:6" x14ac:dyDescent="0.25">
      <c r="A63" s="1" t="s">
        <v>0</v>
      </c>
      <c r="C63" s="23"/>
      <c r="D63" s="7" t="s">
        <v>449</v>
      </c>
      <c r="E63" s="2">
        <f>SUM(C64:C80)/16</f>
        <v>97.15625</v>
      </c>
      <c r="F63" t="s">
        <v>153</v>
      </c>
    </row>
    <row r="64" spans="1:6" x14ac:dyDescent="0.25">
      <c r="A64" s="1">
        <v>1</v>
      </c>
      <c r="B64" t="s">
        <v>450</v>
      </c>
      <c r="C64" s="23">
        <v>111</v>
      </c>
      <c r="D64" t="s">
        <v>395</v>
      </c>
      <c r="E64" s="2"/>
    </row>
    <row r="65" spans="1:5" x14ac:dyDescent="0.25">
      <c r="A65" s="1">
        <v>1</v>
      </c>
      <c r="B65" t="s">
        <v>207</v>
      </c>
      <c r="C65" s="23">
        <v>111</v>
      </c>
      <c r="D65" t="s">
        <v>395</v>
      </c>
      <c r="E65" s="2"/>
    </row>
    <row r="66" spans="1:5" x14ac:dyDescent="0.25">
      <c r="A66" s="1">
        <v>2</v>
      </c>
      <c r="B66" t="s">
        <v>451</v>
      </c>
      <c r="C66" s="23">
        <v>110.5</v>
      </c>
      <c r="D66" t="s">
        <v>395</v>
      </c>
      <c r="E66" s="2"/>
    </row>
    <row r="67" spans="1:5" x14ac:dyDescent="0.25">
      <c r="A67" s="1">
        <v>3</v>
      </c>
      <c r="B67" t="s">
        <v>452</v>
      </c>
      <c r="C67" s="23">
        <v>107.5</v>
      </c>
      <c r="D67" t="s">
        <v>395</v>
      </c>
      <c r="E67" s="2"/>
    </row>
    <row r="68" spans="1:5" x14ac:dyDescent="0.25">
      <c r="A68" s="1">
        <v>4</v>
      </c>
      <c r="B68" t="s">
        <v>4</v>
      </c>
      <c r="C68" s="23">
        <v>106.5</v>
      </c>
      <c r="D68" t="s">
        <v>395</v>
      </c>
      <c r="E68" s="2"/>
    </row>
    <row r="69" spans="1:5" x14ac:dyDescent="0.25">
      <c r="A69" s="1">
        <v>5</v>
      </c>
      <c r="B69" t="s">
        <v>425</v>
      </c>
      <c r="C69" s="23">
        <v>106</v>
      </c>
      <c r="D69" t="s">
        <v>395</v>
      </c>
      <c r="E69" s="2"/>
    </row>
    <row r="70" spans="1:5" x14ac:dyDescent="0.25">
      <c r="A70" s="1">
        <v>6</v>
      </c>
      <c r="B70" t="s">
        <v>200</v>
      </c>
      <c r="C70" s="23">
        <v>97.5</v>
      </c>
      <c r="D70" t="s">
        <v>395</v>
      </c>
      <c r="E70" s="2"/>
    </row>
    <row r="71" spans="1:5" x14ac:dyDescent="0.25">
      <c r="A71" s="1">
        <v>7</v>
      </c>
      <c r="B71" t="s">
        <v>453</v>
      </c>
      <c r="C71" s="23">
        <v>92</v>
      </c>
      <c r="D71" t="s">
        <v>395</v>
      </c>
      <c r="E71" s="2"/>
    </row>
    <row r="72" spans="1:5" x14ac:dyDescent="0.25">
      <c r="A72" s="1">
        <v>8</v>
      </c>
      <c r="B72" t="s">
        <v>454</v>
      </c>
      <c r="C72" s="23">
        <v>87.5</v>
      </c>
      <c r="D72" t="s">
        <v>395</v>
      </c>
      <c r="E72" s="2"/>
    </row>
    <row r="73" spans="1:5" x14ac:dyDescent="0.25">
      <c r="A73" s="1">
        <v>8</v>
      </c>
      <c r="B73" t="s">
        <v>287</v>
      </c>
      <c r="C73" s="23">
        <v>87.5</v>
      </c>
      <c r="D73" t="s">
        <v>395</v>
      </c>
      <c r="E73" s="2"/>
    </row>
    <row r="74" spans="1:5" x14ac:dyDescent="0.25">
      <c r="A74" s="1">
        <v>8</v>
      </c>
      <c r="B74" t="s">
        <v>455</v>
      </c>
      <c r="C74" s="23">
        <v>87.5</v>
      </c>
      <c r="D74" t="s">
        <v>395</v>
      </c>
      <c r="E74" s="2"/>
    </row>
    <row r="75" spans="1:5" x14ac:dyDescent="0.25">
      <c r="A75" s="1">
        <v>11</v>
      </c>
      <c r="B75" t="s">
        <v>456</v>
      </c>
      <c r="C75" s="23">
        <v>85</v>
      </c>
      <c r="D75" t="s">
        <v>395</v>
      </c>
      <c r="E75" s="2"/>
    </row>
    <row r="76" spans="1:5" x14ac:dyDescent="0.25">
      <c r="A76" s="1">
        <v>12</v>
      </c>
      <c r="B76" t="s">
        <v>457</v>
      </c>
      <c r="C76" s="23">
        <v>80</v>
      </c>
      <c r="D76" t="s">
        <v>395</v>
      </c>
      <c r="E76" s="2"/>
    </row>
    <row r="77" spans="1:5" x14ac:dyDescent="0.25">
      <c r="A77" s="1">
        <v>13</v>
      </c>
      <c r="B77" t="s">
        <v>458</v>
      </c>
      <c r="C77" s="23">
        <v>77.5</v>
      </c>
      <c r="D77" t="s">
        <v>395</v>
      </c>
      <c r="E77" s="2"/>
    </row>
    <row r="78" spans="1:5" x14ac:dyDescent="0.25">
      <c r="A78" s="1">
        <v>14</v>
      </c>
      <c r="B78" t="s">
        <v>459</v>
      </c>
      <c r="C78" s="23">
        <v>75</v>
      </c>
      <c r="D78" t="s">
        <v>395</v>
      </c>
      <c r="E78" s="2"/>
    </row>
    <row r="79" spans="1:5" x14ac:dyDescent="0.25">
      <c r="A79" s="1">
        <v>15</v>
      </c>
      <c r="B79" t="s">
        <v>460</v>
      </c>
      <c r="C79" s="23">
        <v>67.5</v>
      </c>
      <c r="D79" t="s">
        <v>395</v>
      </c>
      <c r="E79" s="2"/>
    </row>
    <row r="80" spans="1:5" x14ac:dyDescent="0.25">
      <c r="A80" s="1">
        <v>16</v>
      </c>
      <c r="B80" t="s">
        <v>461</v>
      </c>
      <c r="C80" s="23">
        <v>65</v>
      </c>
      <c r="D80" t="s">
        <v>395</v>
      </c>
      <c r="E80" s="2"/>
    </row>
    <row r="81" spans="1:9" x14ac:dyDescent="0.25">
      <c r="A81" s="1"/>
      <c r="B81" t="s">
        <v>480</v>
      </c>
      <c r="C81" s="23"/>
      <c r="E81" s="2"/>
    </row>
    <row r="82" spans="1:9" x14ac:dyDescent="0.25">
      <c r="A82" s="1" t="s">
        <v>27</v>
      </c>
      <c r="C82" s="23"/>
      <c r="D82" s="7" t="s">
        <v>449</v>
      </c>
      <c r="E82" s="2">
        <f>SUM(C83:C85)/3</f>
        <v>51.833333333333336</v>
      </c>
      <c r="F82" t="s">
        <v>153</v>
      </c>
    </row>
    <row r="83" spans="1:9" x14ac:dyDescent="0.25">
      <c r="A83" s="1">
        <v>1</v>
      </c>
      <c r="B83" t="s">
        <v>20</v>
      </c>
      <c r="C83" s="23">
        <v>55.5</v>
      </c>
      <c r="D83" t="s">
        <v>395</v>
      </c>
      <c r="E83" s="2"/>
    </row>
    <row r="84" spans="1:9" x14ac:dyDescent="0.25">
      <c r="A84" s="1">
        <v>2</v>
      </c>
      <c r="B84" t="s">
        <v>448</v>
      </c>
      <c r="C84" s="23">
        <v>52.5</v>
      </c>
      <c r="D84" t="s">
        <v>395</v>
      </c>
      <c r="E84" s="2"/>
    </row>
    <row r="85" spans="1:9" x14ac:dyDescent="0.25">
      <c r="A85" s="1">
        <v>3</v>
      </c>
      <c r="B85" t="s">
        <v>402</v>
      </c>
      <c r="C85" s="23">
        <v>47.5</v>
      </c>
      <c r="D85" t="s">
        <v>395</v>
      </c>
      <c r="E85" s="2"/>
    </row>
    <row r="86" spans="1:9" x14ac:dyDescent="0.25">
      <c r="A86" s="1"/>
      <c r="C86" s="23"/>
      <c r="E86" s="2"/>
    </row>
    <row r="87" spans="1:9" x14ac:dyDescent="0.25">
      <c r="A87" s="1"/>
      <c r="B87" t="s">
        <v>480</v>
      </c>
      <c r="C87" s="23"/>
      <c r="E87" s="2"/>
    </row>
    <row r="88" spans="1:9" x14ac:dyDescent="0.25">
      <c r="A88" s="1" t="s">
        <v>89</v>
      </c>
      <c r="C88" s="23"/>
      <c r="E88" s="2"/>
    </row>
    <row r="89" spans="1:9" x14ac:dyDescent="0.25">
      <c r="A89" s="1" t="s">
        <v>31</v>
      </c>
      <c r="C89" s="23"/>
      <c r="E89" s="2"/>
    </row>
    <row r="90" spans="1:9" x14ac:dyDescent="0.25">
      <c r="A90" s="1">
        <v>1</v>
      </c>
      <c r="B90" t="s">
        <v>158</v>
      </c>
      <c r="C90" s="23">
        <v>76</v>
      </c>
      <c r="D90" t="s">
        <v>447</v>
      </c>
      <c r="E90" s="2"/>
    </row>
    <row r="91" spans="1:9" x14ac:dyDescent="0.25">
      <c r="A91" s="1">
        <v>2</v>
      </c>
      <c r="B91" s="19" t="s">
        <v>215</v>
      </c>
      <c r="C91" s="20">
        <v>71.5</v>
      </c>
      <c r="D91" t="s">
        <v>1191</v>
      </c>
      <c r="E91" s="2"/>
    </row>
    <row r="92" spans="1:9" s="19" customFormat="1" x14ac:dyDescent="0.25">
      <c r="A92" s="21">
        <v>3</v>
      </c>
      <c r="B92" s="19" t="s">
        <v>33</v>
      </c>
      <c r="C92" s="20">
        <v>71</v>
      </c>
      <c r="D92" s="19" t="s">
        <v>1191</v>
      </c>
      <c r="E92" s="2"/>
      <c r="I92" s="20"/>
    </row>
    <row r="93" spans="1:9" s="19" customFormat="1" x14ac:dyDescent="0.25">
      <c r="A93" s="21"/>
      <c r="B93" s="19" t="s">
        <v>480</v>
      </c>
      <c r="C93" s="23"/>
      <c r="E93" s="2"/>
      <c r="I93" s="20"/>
    </row>
    <row r="94" spans="1:9" s="19" customFormat="1" x14ac:dyDescent="0.25">
      <c r="A94" s="19" t="s">
        <v>27</v>
      </c>
      <c r="C94" s="20"/>
      <c r="E94" s="2"/>
    </row>
    <row r="95" spans="1:9" s="19" customFormat="1" x14ac:dyDescent="0.25">
      <c r="A95" s="21">
        <v>1</v>
      </c>
      <c r="B95" s="19" t="s">
        <v>20</v>
      </c>
      <c r="C95" s="23">
        <v>40</v>
      </c>
      <c r="D95" t="s">
        <v>408</v>
      </c>
      <c r="E95" s="2"/>
    </row>
    <row r="96" spans="1:9" s="19" customFormat="1" x14ac:dyDescent="0.25">
      <c r="A96" s="21">
        <v>2</v>
      </c>
      <c r="B96" s="19" t="s">
        <v>1190</v>
      </c>
      <c r="C96" s="20">
        <v>27.5</v>
      </c>
      <c r="D96" s="19" t="s">
        <v>1191</v>
      </c>
      <c r="E96" s="2"/>
      <c r="I96" s="20"/>
    </row>
    <row r="97" spans="1:9" s="19" customFormat="1" x14ac:dyDescent="0.25">
      <c r="A97" s="21">
        <v>3</v>
      </c>
      <c r="B97" s="19" t="s">
        <v>273</v>
      </c>
      <c r="C97" s="20">
        <v>22.5</v>
      </c>
      <c r="D97" s="19" t="s">
        <v>1191</v>
      </c>
      <c r="E97" s="2"/>
      <c r="I97" s="20"/>
    </row>
    <row r="98" spans="1:9" x14ac:dyDescent="0.25">
      <c r="A98" s="1"/>
      <c r="B98" t="s">
        <v>480</v>
      </c>
      <c r="C98" s="23"/>
      <c r="E98" s="2"/>
    </row>
    <row r="99" spans="1:9" x14ac:dyDescent="0.25">
      <c r="A99" s="1" t="s">
        <v>90</v>
      </c>
      <c r="C99" s="23"/>
      <c r="E99" s="2"/>
    </row>
    <row r="100" spans="1:9" x14ac:dyDescent="0.25">
      <c r="A100" s="1" t="s">
        <v>31</v>
      </c>
      <c r="C100" s="23"/>
      <c r="D100" s="7" t="s">
        <v>186</v>
      </c>
      <c r="E100" s="2">
        <f>SUM(C101:C107)/7</f>
        <v>59.285714285714285</v>
      </c>
      <c r="F100" t="s">
        <v>262</v>
      </c>
    </row>
    <row r="101" spans="1:9" x14ac:dyDescent="0.25">
      <c r="A101" s="1">
        <v>1</v>
      </c>
      <c r="B101" t="s">
        <v>4</v>
      </c>
      <c r="C101" s="23">
        <v>75</v>
      </c>
      <c r="D101" t="s">
        <v>136</v>
      </c>
      <c r="E101" s="2"/>
    </row>
    <row r="102" spans="1:9" x14ac:dyDescent="0.25">
      <c r="A102" s="1">
        <v>2</v>
      </c>
      <c r="B102" t="s">
        <v>163</v>
      </c>
      <c r="C102" s="23">
        <v>67</v>
      </c>
      <c r="D102" t="s">
        <v>136</v>
      </c>
      <c r="E102" s="2"/>
    </row>
    <row r="103" spans="1:9" x14ac:dyDescent="0.25">
      <c r="A103" s="1">
        <v>3</v>
      </c>
      <c r="B103" t="s">
        <v>33</v>
      </c>
      <c r="C103" s="23">
        <v>60</v>
      </c>
      <c r="D103" t="s">
        <v>136</v>
      </c>
      <c r="E103" s="2"/>
    </row>
    <row r="104" spans="1:9" x14ac:dyDescent="0.25">
      <c r="A104" s="1">
        <v>4</v>
      </c>
      <c r="B104" t="s">
        <v>126</v>
      </c>
      <c r="C104" s="23">
        <v>57</v>
      </c>
      <c r="D104" t="s">
        <v>443</v>
      </c>
      <c r="E104" s="2"/>
    </row>
    <row r="105" spans="1:9" x14ac:dyDescent="0.25">
      <c r="A105" s="1">
        <v>5</v>
      </c>
      <c r="B105" t="s">
        <v>234</v>
      </c>
      <c r="C105" s="23">
        <v>56</v>
      </c>
      <c r="D105" t="s">
        <v>443</v>
      </c>
      <c r="E105" s="2"/>
    </row>
    <row r="106" spans="1:9" x14ac:dyDescent="0.25">
      <c r="A106" s="1">
        <v>6</v>
      </c>
      <c r="B106" t="s">
        <v>444</v>
      </c>
      <c r="C106" s="23">
        <v>55</v>
      </c>
      <c r="D106" t="s">
        <v>443</v>
      </c>
      <c r="E106" s="2"/>
    </row>
    <row r="107" spans="1:9" x14ac:dyDescent="0.25">
      <c r="A107" s="1">
        <v>7</v>
      </c>
      <c r="B107" t="s">
        <v>445</v>
      </c>
      <c r="C107" s="23">
        <v>45</v>
      </c>
      <c r="D107" t="s">
        <v>443</v>
      </c>
      <c r="E107" s="2"/>
    </row>
    <row r="108" spans="1:9" x14ac:dyDescent="0.25">
      <c r="A108" s="1"/>
      <c r="B108" t="s">
        <v>480</v>
      </c>
      <c r="C108" s="23"/>
      <c r="E108" s="2"/>
    </row>
    <row r="109" spans="1:9" x14ac:dyDescent="0.25">
      <c r="A109" s="1" t="s">
        <v>18</v>
      </c>
      <c r="C109" s="23"/>
      <c r="E109" s="2"/>
    </row>
    <row r="110" spans="1:9" x14ac:dyDescent="0.25">
      <c r="A110" s="1">
        <v>1</v>
      </c>
      <c r="B110" t="s">
        <v>20</v>
      </c>
      <c r="C110" s="23">
        <v>17</v>
      </c>
      <c r="D110" t="s">
        <v>136</v>
      </c>
      <c r="E110" s="2"/>
    </row>
    <row r="111" spans="1:9" x14ac:dyDescent="0.25">
      <c r="A111" s="1"/>
      <c r="C111" s="23"/>
      <c r="E111" s="2"/>
    </row>
    <row r="112" spans="1:9" x14ac:dyDescent="0.25">
      <c r="A112" s="21"/>
      <c r="B112" s="19" t="s">
        <v>480</v>
      </c>
      <c r="C112" s="23"/>
      <c r="D112" s="19"/>
      <c r="E112" s="2"/>
      <c r="F112" s="19"/>
    </row>
    <row r="113" spans="1:6" x14ac:dyDescent="0.25">
      <c r="A113" s="21" t="s">
        <v>743</v>
      </c>
      <c r="B113" s="19"/>
      <c r="C113" s="23"/>
      <c r="D113" s="19"/>
      <c r="E113" s="2"/>
      <c r="F113" s="19"/>
    </row>
    <row r="114" spans="1:6" x14ac:dyDescent="0.25">
      <c r="A114" s="21" t="s">
        <v>31</v>
      </c>
      <c r="B114" s="19"/>
      <c r="C114" s="23"/>
      <c r="D114" s="20" t="s">
        <v>186</v>
      </c>
      <c r="E114" s="2">
        <f>SUM(C115:C144)/30</f>
        <v>19.8</v>
      </c>
      <c r="F114" s="19" t="s">
        <v>262</v>
      </c>
    </row>
    <row r="115" spans="1:6" x14ac:dyDescent="0.25">
      <c r="A115" s="31">
        <v>1</v>
      </c>
      <c r="B115" s="26" t="s">
        <v>343</v>
      </c>
      <c r="C115" s="31">
        <v>51</v>
      </c>
      <c r="D115" s="19" t="s">
        <v>700</v>
      </c>
      <c r="E115" s="2"/>
      <c r="F115" s="19"/>
    </row>
    <row r="116" spans="1:6" x14ac:dyDescent="0.25">
      <c r="A116" s="31">
        <v>2</v>
      </c>
      <c r="B116" s="26" t="s">
        <v>4</v>
      </c>
      <c r="C116" s="34">
        <v>44</v>
      </c>
      <c r="D116" s="19" t="s">
        <v>700</v>
      </c>
      <c r="E116" s="2"/>
      <c r="F116" s="19"/>
    </row>
    <row r="117" spans="1:6" x14ac:dyDescent="0.25">
      <c r="A117" s="31">
        <v>3</v>
      </c>
      <c r="B117" s="26" t="s">
        <v>729</v>
      </c>
      <c r="C117" s="34">
        <v>41</v>
      </c>
      <c r="D117" s="19" t="s">
        <v>700</v>
      </c>
      <c r="E117" s="2"/>
      <c r="F117" s="19"/>
    </row>
    <row r="118" spans="1:6" x14ac:dyDescent="0.25">
      <c r="A118" s="31">
        <v>4</v>
      </c>
      <c r="B118" s="26" t="s">
        <v>508</v>
      </c>
      <c r="C118" s="31">
        <v>39</v>
      </c>
      <c r="D118" s="19" t="s">
        <v>700</v>
      </c>
      <c r="E118" s="2"/>
      <c r="F118" s="19"/>
    </row>
    <row r="119" spans="1:6" x14ac:dyDescent="0.25">
      <c r="A119" s="31">
        <v>5</v>
      </c>
      <c r="B119" s="26" t="s">
        <v>33</v>
      </c>
      <c r="C119" s="31">
        <v>38</v>
      </c>
      <c r="D119" s="19" t="s">
        <v>700</v>
      </c>
      <c r="E119" s="2"/>
      <c r="F119" s="19"/>
    </row>
    <row r="120" spans="1:6" x14ac:dyDescent="0.25">
      <c r="A120" s="31">
        <v>6</v>
      </c>
      <c r="B120" s="26" t="s">
        <v>686</v>
      </c>
      <c r="C120" s="34">
        <v>37</v>
      </c>
      <c r="D120" s="19" t="s">
        <v>700</v>
      </c>
      <c r="E120" s="2"/>
      <c r="F120" s="19"/>
    </row>
    <row r="121" spans="1:6" x14ac:dyDescent="0.25">
      <c r="A121" s="31">
        <v>7</v>
      </c>
      <c r="B121" s="26" t="s">
        <v>730</v>
      </c>
      <c r="C121" s="34">
        <v>33</v>
      </c>
      <c r="D121" s="19" t="s">
        <v>700</v>
      </c>
      <c r="E121" s="2"/>
      <c r="F121" s="19"/>
    </row>
    <row r="122" spans="1:6" x14ac:dyDescent="0.25">
      <c r="A122" s="31">
        <v>8</v>
      </c>
      <c r="B122" s="26" t="s">
        <v>731</v>
      </c>
      <c r="C122" s="34">
        <v>31</v>
      </c>
      <c r="D122" s="19" t="s">
        <v>700</v>
      </c>
      <c r="E122" s="2"/>
      <c r="F122" s="19"/>
    </row>
    <row r="123" spans="1:6" x14ac:dyDescent="0.25">
      <c r="A123" s="31">
        <v>9</v>
      </c>
      <c r="B123" s="26" t="s">
        <v>692</v>
      </c>
      <c r="C123" s="31">
        <v>31</v>
      </c>
      <c r="D123" s="19" t="s">
        <v>700</v>
      </c>
      <c r="E123" s="2"/>
      <c r="F123" s="19"/>
    </row>
    <row r="124" spans="1:6" x14ac:dyDescent="0.25">
      <c r="A124" s="31">
        <v>10</v>
      </c>
      <c r="B124" s="26" t="s">
        <v>732</v>
      </c>
      <c r="C124" s="34">
        <v>29</v>
      </c>
      <c r="D124" s="19" t="s">
        <v>700</v>
      </c>
      <c r="E124" s="2"/>
      <c r="F124" s="19"/>
    </row>
    <row r="125" spans="1:6" x14ac:dyDescent="0.25">
      <c r="A125" s="31">
        <v>11</v>
      </c>
      <c r="B125" s="26" t="s">
        <v>687</v>
      </c>
      <c r="C125" s="34">
        <v>27</v>
      </c>
      <c r="D125" s="19" t="s">
        <v>700</v>
      </c>
      <c r="E125" s="2"/>
      <c r="F125" s="19"/>
    </row>
    <row r="126" spans="1:6" x14ac:dyDescent="0.25">
      <c r="A126" s="31">
        <v>11</v>
      </c>
      <c r="B126" s="26" t="s">
        <v>693</v>
      </c>
      <c r="C126" s="34">
        <v>23</v>
      </c>
      <c r="D126" s="19" t="s">
        <v>700</v>
      </c>
      <c r="E126" s="2"/>
      <c r="F126" s="19"/>
    </row>
    <row r="127" spans="1:6" x14ac:dyDescent="0.25">
      <c r="A127" s="31">
        <v>13</v>
      </c>
      <c r="B127" s="26" t="s">
        <v>706</v>
      </c>
      <c r="C127" s="34">
        <v>18</v>
      </c>
      <c r="D127" s="19" t="s">
        <v>700</v>
      </c>
      <c r="E127" s="2"/>
      <c r="F127" s="19"/>
    </row>
    <row r="128" spans="1:6" x14ac:dyDescent="0.25">
      <c r="A128" s="31">
        <v>13</v>
      </c>
      <c r="B128" s="26" t="s">
        <v>704</v>
      </c>
      <c r="C128" s="31">
        <v>17</v>
      </c>
      <c r="D128" s="19" t="s">
        <v>700</v>
      </c>
      <c r="E128" s="2"/>
      <c r="F128" s="19"/>
    </row>
    <row r="129" spans="1:6" x14ac:dyDescent="0.25">
      <c r="A129" s="31">
        <v>15</v>
      </c>
      <c r="B129" s="26" t="s">
        <v>733</v>
      </c>
      <c r="C129" s="34">
        <v>15</v>
      </c>
      <c r="D129" s="19" t="s">
        <v>700</v>
      </c>
      <c r="E129" s="2"/>
      <c r="F129" s="19"/>
    </row>
    <row r="130" spans="1:6" x14ac:dyDescent="0.25">
      <c r="A130" s="31">
        <v>16</v>
      </c>
      <c r="B130" s="26" t="s">
        <v>712</v>
      </c>
      <c r="C130" s="31">
        <v>14</v>
      </c>
      <c r="D130" s="19" t="s">
        <v>700</v>
      </c>
      <c r="E130" s="2"/>
      <c r="F130" s="19"/>
    </row>
    <row r="131" spans="1:6" x14ac:dyDescent="0.25">
      <c r="A131" s="31">
        <v>16</v>
      </c>
      <c r="B131" s="26" t="s">
        <v>734</v>
      </c>
      <c r="C131" s="34">
        <v>13</v>
      </c>
      <c r="D131" s="19" t="s">
        <v>700</v>
      </c>
      <c r="E131" s="2"/>
      <c r="F131" s="19"/>
    </row>
    <row r="132" spans="1:6" x14ac:dyDescent="0.25">
      <c r="A132" s="31">
        <v>18</v>
      </c>
      <c r="B132" s="26" t="s">
        <v>735</v>
      </c>
      <c r="C132" s="34">
        <v>13</v>
      </c>
      <c r="D132" s="19" t="s">
        <v>700</v>
      </c>
      <c r="E132" s="2"/>
      <c r="F132" s="19"/>
    </row>
    <row r="133" spans="1:6" x14ac:dyDescent="0.25">
      <c r="A133" s="31">
        <v>19</v>
      </c>
      <c r="B133" s="26" t="s">
        <v>694</v>
      </c>
      <c r="C133" s="34">
        <v>12</v>
      </c>
      <c r="D133" s="19" t="s">
        <v>700</v>
      </c>
      <c r="E133" s="2"/>
      <c r="F133" s="19"/>
    </row>
    <row r="134" spans="1:6" x14ac:dyDescent="0.25">
      <c r="A134" s="31">
        <v>19</v>
      </c>
      <c r="B134" s="26" t="s">
        <v>736</v>
      </c>
      <c r="C134" s="34">
        <v>12</v>
      </c>
      <c r="D134" s="19" t="s">
        <v>700</v>
      </c>
      <c r="E134" s="2"/>
      <c r="F134" s="19"/>
    </row>
    <row r="135" spans="1:6" x14ac:dyDescent="0.25">
      <c r="A135" s="31">
        <v>21</v>
      </c>
      <c r="B135" s="26" t="s">
        <v>737</v>
      </c>
      <c r="C135" s="34">
        <v>11</v>
      </c>
      <c r="D135" s="19" t="s">
        <v>700</v>
      </c>
      <c r="E135" s="2"/>
      <c r="F135" s="19"/>
    </row>
    <row r="136" spans="1:6" x14ac:dyDescent="0.25">
      <c r="A136" s="31">
        <v>21</v>
      </c>
      <c r="B136" s="26" t="s">
        <v>718</v>
      </c>
      <c r="C136" s="31">
        <v>11</v>
      </c>
      <c r="D136" s="19" t="s">
        <v>700</v>
      </c>
      <c r="E136" s="2"/>
      <c r="F136" s="19"/>
    </row>
    <row r="137" spans="1:6" x14ac:dyDescent="0.25">
      <c r="A137" s="31">
        <v>23</v>
      </c>
      <c r="B137" s="26" t="s">
        <v>738</v>
      </c>
      <c r="C137" s="34">
        <v>9</v>
      </c>
      <c r="D137" s="19" t="s">
        <v>700</v>
      </c>
      <c r="E137" s="2"/>
      <c r="F137" s="19"/>
    </row>
    <row r="138" spans="1:6" x14ac:dyDescent="0.25">
      <c r="A138" s="31">
        <v>23</v>
      </c>
      <c r="B138" s="26" t="s">
        <v>719</v>
      </c>
      <c r="C138" s="34">
        <v>9</v>
      </c>
      <c r="D138" s="19" t="s">
        <v>700</v>
      </c>
      <c r="E138" s="2"/>
      <c r="F138" s="19"/>
    </row>
    <row r="139" spans="1:6" x14ac:dyDescent="0.25">
      <c r="A139" s="31">
        <v>25</v>
      </c>
      <c r="B139" s="26" t="s">
        <v>739</v>
      </c>
      <c r="C139" s="34">
        <v>4</v>
      </c>
      <c r="D139" s="19" t="s">
        <v>700</v>
      </c>
      <c r="E139" s="2"/>
      <c r="F139" s="19"/>
    </row>
    <row r="140" spans="1:6" x14ac:dyDescent="0.25">
      <c r="A140" s="31">
        <v>25</v>
      </c>
      <c r="B140" s="26" t="s">
        <v>688</v>
      </c>
      <c r="C140" s="31">
        <v>4</v>
      </c>
      <c r="D140" s="19" t="s">
        <v>700</v>
      </c>
      <c r="E140" s="2"/>
      <c r="F140" s="19"/>
    </row>
    <row r="141" spans="1:6" x14ac:dyDescent="0.25">
      <c r="A141" s="31">
        <v>27</v>
      </c>
      <c r="B141" s="26" t="s">
        <v>740</v>
      </c>
      <c r="C141" s="34">
        <v>3</v>
      </c>
      <c r="D141" s="19" t="s">
        <v>700</v>
      </c>
      <c r="E141" s="2"/>
      <c r="F141" s="19"/>
    </row>
    <row r="142" spans="1:6" x14ac:dyDescent="0.25">
      <c r="A142" s="31">
        <v>28</v>
      </c>
      <c r="B142" s="26" t="s">
        <v>741</v>
      </c>
      <c r="C142" s="34">
        <v>2</v>
      </c>
      <c r="D142" s="19" t="s">
        <v>700</v>
      </c>
      <c r="E142" s="2"/>
      <c r="F142" s="19"/>
    </row>
    <row r="143" spans="1:6" x14ac:dyDescent="0.25">
      <c r="A143" s="31">
        <v>28</v>
      </c>
      <c r="B143" s="26" t="s">
        <v>742</v>
      </c>
      <c r="C143" s="34">
        <v>2</v>
      </c>
      <c r="D143" s="19" t="s">
        <v>700</v>
      </c>
      <c r="E143" s="2"/>
      <c r="F143" s="19"/>
    </row>
    <row r="144" spans="1:6" x14ac:dyDescent="0.25">
      <c r="A144" s="31">
        <v>30</v>
      </c>
      <c r="B144" s="26" t="s">
        <v>721</v>
      </c>
      <c r="C144" s="31">
        <v>1</v>
      </c>
      <c r="D144" s="19" t="s">
        <v>700</v>
      </c>
      <c r="E144" s="2"/>
      <c r="F144" s="19"/>
    </row>
    <row r="145" spans="1:5" x14ac:dyDescent="0.25">
      <c r="A145" s="1" t="s">
        <v>40</v>
      </c>
      <c r="C145" s="23"/>
      <c r="E145" s="2"/>
    </row>
    <row r="147" spans="1:5" x14ac:dyDescent="0.25">
      <c r="A147" s="1"/>
      <c r="C147" s="23"/>
      <c r="E147" s="2"/>
    </row>
    <row r="148" spans="1:5" x14ac:dyDescent="0.25">
      <c r="A148" s="1" t="s">
        <v>93</v>
      </c>
      <c r="C148" s="23"/>
      <c r="E148" s="2"/>
    </row>
    <row r="149" spans="1:5" x14ac:dyDescent="0.25">
      <c r="A149" s="1"/>
      <c r="C149" s="23"/>
      <c r="E149" s="2"/>
    </row>
    <row r="150" spans="1:5" x14ac:dyDescent="0.25">
      <c r="A150" s="1" t="s">
        <v>94</v>
      </c>
      <c r="C150" s="23"/>
      <c r="E150" s="2"/>
    </row>
    <row r="151" spans="1:5" x14ac:dyDescent="0.25">
      <c r="A151" s="1"/>
      <c r="C151" s="23"/>
      <c r="E151" s="2"/>
    </row>
    <row r="152" spans="1:5" x14ac:dyDescent="0.25">
      <c r="A152" s="1" t="s">
        <v>95</v>
      </c>
      <c r="C152" s="23"/>
      <c r="E152" s="2"/>
    </row>
    <row r="153" spans="1:5" x14ac:dyDescent="0.25">
      <c r="A153" s="1" t="s">
        <v>0</v>
      </c>
      <c r="C153" s="23" t="s">
        <v>281</v>
      </c>
      <c r="E153" s="2"/>
    </row>
    <row r="154" spans="1:5" x14ac:dyDescent="0.25">
      <c r="A154" s="1">
        <v>1</v>
      </c>
      <c r="B154" t="s">
        <v>158</v>
      </c>
      <c r="C154" s="23">
        <v>34</v>
      </c>
      <c r="D154" t="s">
        <v>395</v>
      </c>
      <c r="E154" s="2"/>
    </row>
    <row r="155" spans="1:5" x14ac:dyDescent="0.25">
      <c r="A155" s="1">
        <v>2</v>
      </c>
      <c r="B155" t="s">
        <v>207</v>
      </c>
      <c r="C155" s="23">
        <v>30</v>
      </c>
      <c r="D155" t="s">
        <v>395</v>
      </c>
      <c r="E155" s="2"/>
    </row>
    <row r="156" spans="1:5" x14ac:dyDescent="0.25">
      <c r="A156" s="1">
        <v>3</v>
      </c>
      <c r="B156" t="s">
        <v>424</v>
      </c>
      <c r="C156" s="23">
        <v>26</v>
      </c>
      <c r="D156" t="s">
        <v>395</v>
      </c>
      <c r="E156" s="2"/>
    </row>
    <row r="157" spans="1:5" x14ac:dyDescent="0.25">
      <c r="A157" s="1">
        <v>4</v>
      </c>
      <c r="B157" t="s">
        <v>425</v>
      </c>
      <c r="C157" s="23">
        <v>24</v>
      </c>
      <c r="D157" t="s">
        <v>395</v>
      </c>
      <c r="E157" s="2"/>
    </row>
    <row r="158" spans="1:5" x14ac:dyDescent="0.25">
      <c r="A158" s="1">
        <v>5</v>
      </c>
      <c r="B158" t="s">
        <v>426</v>
      </c>
      <c r="C158" s="23">
        <v>17</v>
      </c>
      <c r="D158" t="s">
        <v>395</v>
      </c>
      <c r="E158" s="2"/>
    </row>
    <row r="159" spans="1:5" x14ac:dyDescent="0.25">
      <c r="A159" s="1">
        <v>6</v>
      </c>
      <c r="B159" t="s">
        <v>287</v>
      </c>
      <c r="C159" s="23">
        <v>23</v>
      </c>
      <c r="D159" t="s">
        <v>395</v>
      </c>
      <c r="E159" s="2"/>
    </row>
    <row r="160" spans="1:5" x14ac:dyDescent="0.25">
      <c r="A160" s="1">
        <v>7</v>
      </c>
      <c r="B160" t="s">
        <v>1</v>
      </c>
      <c r="C160" s="23">
        <v>18</v>
      </c>
      <c r="D160" t="s">
        <v>395</v>
      </c>
      <c r="E160" s="2"/>
    </row>
    <row r="161" spans="1:6" x14ac:dyDescent="0.25">
      <c r="A161" s="1">
        <v>8</v>
      </c>
      <c r="B161" t="s">
        <v>413</v>
      </c>
      <c r="C161" s="23">
        <v>18</v>
      </c>
      <c r="D161" t="s">
        <v>395</v>
      </c>
      <c r="E161" s="2"/>
    </row>
    <row r="162" spans="1:6" x14ac:dyDescent="0.25">
      <c r="A162" s="1">
        <v>8</v>
      </c>
      <c r="B162" t="s">
        <v>401</v>
      </c>
      <c r="C162" s="23">
        <v>13</v>
      </c>
      <c r="D162" t="s">
        <v>395</v>
      </c>
      <c r="E162" s="2"/>
    </row>
    <row r="163" spans="1:6" x14ac:dyDescent="0.25">
      <c r="A163" s="1"/>
      <c r="B163" t="s">
        <v>480</v>
      </c>
      <c r="C163" s="23"/>
      <c r="E163" s="2"/>
    </row>
    <row r="164" spans="1:6" x14ac:dyDescent="0.25">
      <c r="A164" s="1" t="s">
        <v>18</v>
      </c>
      <c r="C164" s="23" t="s">
        <v>286</v>
      </c>
      <c r="E164" s="2"/>
    </row>
    <row r="165" spans="1:6" x14ac:dyDescent="0.25">
      <c r="A165" s="1">
        <v>1</v>
      </c>
      <c r="B165" t="s">
        <v>20</v>
      </c>
      <c r="C165" s="23">
        <v>36</v>
      </c>
      <c r="D165" t="s">
        <v>395</v>
      </c>
      <c r="E165" s="2"/>
    </row>
    <row r="166" spans="1:6" x14ac:dyDescent="0.25">
      <c r="A166" s="1">
        <v>2</v>
      </c>
      <c r="B166" t="s">
        <v>402</v>
      </c>
      <c r="C166" s="23">
        <v>16</v>
      </c>
      <c r="D166" t="s">
        <v>395</v>
      </c>
      <c r="E166" s="2"/>
    </row>
    <row r="167" spans="1:6" x14ac:dyDescent="0.25">
      <c r="A167" s="1"/>
      <c r="C167" s="23"/>
      <c r="E167" s="2"/>
    </row>
    <row r="168" spans="1:6" x14ac:dyDescent="0.25">
      <c r="B168" t="s">
        <v>988</v>
      </c>
    </row>
    <row r="169" spans="1:6" x14ac:dyDescent="0.25">
      <c r="A169" s="1"/>
      <c r="C169" s="23"/>
      <c r="E169" s="2"/>
    </row>
    <row r="170" spans="1:6" x14ac:dyDescent="0.25">
      <c r="A170" s="1" t="s">
        <v>112</v>
      </c>
      <c r="C170" s="23"/>
      <c r="E170" s="2"/>
    </row>
    <row r="171" spans="1:6" x14ac:dyDescent="0.25">
      <c r="A171" s="1"/>
      <c r="C171" s="23"/>
      <c r="E171" s="2"/>
    </row>
    <row r="172" spans="1:6" x14ac:dyDescent="0.25">
      <c r="A172" s="1" t="s">
        <v>113</v>
      </c>
      <c r="C172" s="23" t="s">
        <v>545</v>
      </c>
      <c r="E172" s="2"/>
    </row>
    <row r="173" spans="1:6" x14ac:dyDescent="0.25">
      <c r="A173" s="1" t="s">
        <v>0</v>
      </c>
      <c r="C173" s="23"/>
      <c r="D173" s="7" t="s">
        <v>152</v>
      </c>
      <c r="E173" s="2">
        <f>SUM(C174:C185)/12</f>
        <v>52.022500000000008</v>
      </c>
      <c r="F173" t="s">
        <v>153</v>
      </c>
    </row>
    <row r="174" spans="1:6" x14ac:dyDescent="0.25">
      <c r="A174" s="1">
        <v>1</v>
      </c>
      <c r="B174" t="s">
        <v>3</v>
      </c>
      <c r="C174" s="23">
        <v>70.3</v>
      </c>
      <c r="D174" t="s">
        <v>390</v>
      </c>
      <c r="E174" s="2"/>
    </row>
    <row r="175" spans="1:6" x14ac:dyDescent="0.25">
      <c r="A175" s="1">
        <v>2</v>
      </c>
      <c r="B175" t="s">
        <v>6</v>
      </c>
      <c r="C175" s="23">
        <v>63.3</v>
      </c>
      <c r="D175" t="s">
        <v>390</v>
      </c>
      <c r="E175" s="2"/>
    </row>
    <row r="176" spans="1:6" x14ac:dyDescent="0.25">
      <c r="A176" s="1">
        <v>3</v>
      </c>
      <c r="B176" t="s">
        <v>33</v>
      </c>
      <c r="C176" s="23">
        <v>62.3</v>
      </c>
      <c r="D176" t="s">
        <v>390</v>
      </c>
      <c r="E176" s="2"/>
    </row>
    <row r="177" spans="1:6" x14ac:dyDescent="0.25">
      <c r="A177" s="1">
        <v>4</v>
      </c>
      <c r="B177" t="s">
        <v>4</v>
      </c>
      <c r="C177" s="23">
        <v>62.05</v>
      </c>
      <c r="D177" t="s">
        <v>390</v>
      </c>
      <c r="E177" s="2"/>
    </row>
    <row r="178" spans="1:6" x14ac:dyDescent="0.25">
      <c r="A178" s="1">
        <v>5</v>
      </c>
      <c r="B178" t="s">
        <v>163</v>
      </c>
      <c r="C178" s="23">
        <v>61.8</v>
      </c>
      <c r="D178" t="s">
        <v>390</v>
      </c>
      <c r="E178" s="2"/>
    </row>
    <row r="179" spans="1:6" x14ac:dyDescent="0.25">
      <c r="A179" s="1">
        <v>6</v>
      </c>
      <c r="B179" t="s">
        <v>208</v>
      </c>
      <c r="C179" s="23">
        <v>53.35</v>
      </c>
      <c r="D179" t="s">
        <v>391</v>
      </c>
      <c r="E179" s="2"/>
    </row>
    <row r="180" spans="1:6" x14ac:dyDescent="0.25">
      <c r="A180" s="1">
        <v>6</v>
      </c>
      <c r="B180" t="s">
        <v>343</v>
      </c>
      <c r="C180" s="23">
        <v>53.35</v>
      </c>
      <c r="D180" t="s">
        <v>391</v>
      </c>
      <c r="E180" s="2"/>
    </row>
    <row r="181" spans="1:6" x14ac:dyDescent="0.25">
      <c r="A181" s="1">
        <v>8</v>
      </c>
      <c r="B181" t="s">
        <v>342</v>
      </c>
      <c r="C181" s="23">
        <v>46.55</v>
      </c>
      <c r="D181" t="s">
        <v>390</v>
      </c>
      <c r="E181" s="2"/>
    </row>
    <row r="182" spans="1:6" x14ac:dyDescent="0.25">
      <c r="A182" s="1">
        <v>9</v>
      </c>
      <c r="B182" t="s">
        <v>392</v>
      </c>
      <c r="C182" s="23">
        <v>45.3</v>
      </c>
      <c r="D182" t="s">
        <v>390</v>
      </c>
      <c r="E182" s="2"/>
    </row>
    <row r="183" spans="1:6" x14ac:dyDescent="0.25">
      <c r="A183" s="1">
        <v>10</v>
      </c>
      <c r="B183" t="s">
        <v>362</v>
      </c>
      <c r="C183" s="23">
        <v>40.03</v>
      </c>
      <c r="D183" t="s">
        <v>390</v>
      </c>
      <c r="E183" s="2"/>
    </row>
    <row r="184" spans="1:6" x14ac:dyDescent="0.25">
      <c r="A184" s="1">
        <v>11</v>
      </c>
      <c r="B184" t="s">
        <v>290</v>
      </c>
      <c r="C184" s="23">
        <v>35.85</v>
      </c>
      <c r="D184" t="s">
        <v>390</v>
      </c>
      <c r="E184" s="2"/>
    </row>
    <row r="185" spans="1:6" x14ac:dyDescent="0.25">
      <c r="A185" s="1">
        <v>12</v>
      </c>
      <c r="B185" t="s">
        <v>393</v>
      </c>
      <c r="C185" s="23">
        <v>30.09</v>
      </c>
      <c r="D185" t="s">
        <v>390</v>
      </c>
      <c r="E185" s="2"/>
    </row>
    <row r="186" spans="1:6" x14ac:dyDescent="0.25">
      <c r="A186" s="1"/>
      <c r="B186" t="s">
        <v>480</v>
      </c>
      <c r="C186" s="23"/>
      <c r="E186" s="2"/>
    </row>
    <row r="187" spans="1:6" x14ac:dyDescent="0.25">
      <c r="A187" s="1" t="s">
        <v>27</v>
      </c>
      <c r="C187" s="23"/>
      <c r="D187" s="7" t="s">
        <v>152</v>
      </c>
      <c r="E187" s="2">
        <f>SUM(C188:C191)/4</f>
        <v>29.875</v>
      </c>
      <c r="F187" t="s">
        <v>153</v>
      </c>
    </row>
    <row r="188" spans="1:6" x14ac:dyDescent="0.25">
      <c r="A188" s="1">
        <v>1</v>
      </c>
      <c r="B188" s="1" t="s">
        <v>271</v>
      </c>
      <c r="C188" s="23">
        <v>40.299999999999997</v>
      </c>
      <c r="D188" t="s">
        <v>390</v>
      </c>
      <c r="E188" s="2"/>
    </row>
    <row r="189" spans="1:6" x14ac:dyDescent="0.25">
      <c r="A189" s="1">
        <v>2</v>
      </c>
      <c r="B189" s="1" t="s">
        <v>20</v>
      </c>
      <c r="C189" s="23">
        <v>36.1</v>
      </c>
      <c r="D189" t="s">
        <v>390</v>
      </c>
      <c r="E189" s="2"/>
    </row>
    <row r="190" spans="1:6" x14ac:dyDescent="0.25">
      <c r="A190" s="1">
        <v>3</v>
      </c>
      <c r="B190" s="1" t="s">
        <v>195</v>
      </c>
      <c r="C190" s="23">
        <v>25.05</v>
      </c>
      <c r="D190" t="s">
        <v>390</v>
      </c>
      <c r="E190" s="2"/>
    </row>
    <row r="191" spans="1:6" x14ac:dyDescent="0.25">
      <c r="A191" s="1">
        <v>4</v>
      </c>
      <c r="B191" s="1" t="s">
        <v>365</v>
      </c>
      <c r="C191" s="23">
        <v>18.05</v>
      </c>
      <c r="D191" t="s">
        <v>390</v>
      </c>
      <c r="E191" s="2"/>
    </row>
    <row r="192" spans="1:6" x14ac:dyDescent="0.25">
      <c r="A192" s="1"/>
      <c r="B192" t="s">
        <v>480</v>
      </c>
      <c r="C192" s="23"/>
      <c r="E192" s="2"/>
    </row>
    <row r="193" spans="1:4" x14ac:dyDescent="0.25">
      <c r="A193" s="1" t="s">
        <v>114</v>
      </c>
      <c r="C193" s="23"/>
    </row>
    <row r="194" spans="1:4" x14ac:dyDescent="0.25">
      <c r="A194" s="1" t="s">
        <v>0</v>
      </c>
      <c r="C194" s="23" t="s">
        <v>325</v>
      </c>
    </row>
    <row r="195" spans="1:4" x14ac:dyDescent="0.25">
      <c r="A195" s="1">
        <v>1</v>
      </c>
      <c r="B195" t="s">
        <v>142</v>
      </c>
      <c r="C195" s="23">
        <v>12</v>
      </c>
      <c r="D195" t="s">
        <v>354</v>
      </c>
    </row>
    <row r="196" spans="1:4" x14ac:dyDescent="0.25">
      <c r="A196" s="1">
        <v>2</v>
      </c>
      <c r="B196" t="s">
        <v>234</v>
      </c>
      <c r="C196" s="23">
        <v>3</v>
      </c>
      <c r="D196" t="s">
        <v>354</v>
      </c>
    </row>
    <row r="197" spans="1:4" x14ac:dyDescent="0.25">
      <c r="A197" s="1">
        <v>2</v>
      </c>
      <c r="B197" t="s">
        <v>148</v>
      </c>
      <c r="C197" s="23">
        <v>3</v>
      </c>
      <c r="D197" t="s">
        <v>354</v>
      </c>
    </row>
    <row r="198" spans="1:4" x14ac:dyDescent="0.25">
      <c r="A198" s="1"/>
      <c r="B198" t="s">
        <v>480</v>
      </c>
      <c r="C198" s="23" t="s">
        <v>389</v>
      </c>
    </row>
    <row r="199" spans="1:4" x14ac:dyDescent="0.25">
      <c r="A199" s="1">
        <v>4</v>
      </c>
      <c r="B199" t="s">
        <v>232</v>
      </c>
      <c r="C199" s="23">
        <v>20</v>
      </c>
      <c r="D199" t="s">
        <v>354</v>
      </c>
    </row>
    <row r="200" spans="1:4" x14ac:dyDescent="0.25">
      <c r="A200" s="1">
        <v>5</v>
      </c>
      <c r="B200" t="s">
        <v>144</v>
      </c>
      <c r="C200" s="23">
        <v>25</v>
      </c>
      <c r="D200" t="s">
        <v>354</v>
      </c>
    </row>
    <row r="201" spans="1:4" x14ac:dyDescent="0.25">
      <c r="A201" s="1">
        <v>6</v>
      </c>
      <c r="B201" t="s">
        <v>321</v>
      </c>
      <c r="C201" s="23">
        <v>2</v>
      </c>
      <c r="D201" t="s">
        <v>354</v>
      </c>
    </row>
    <row r="202" spans="1:4" x14ac:dyDescent="0.25">
      <c r="A202" s="17"/>
      <c r="B202" s="16"/>
      <c r="C202" s="23"/>
      <c r="D202" s="16"/>
    </row>
    <row r="203" spans="1:4" x14ac:dyDescent="0.25">
      <c r="A203" s="1"/>
      <c r="B203" t="s">
        <v>480</v>
      </c>
      <c r="C203" s="23"/>
    </row>
    <row r="204" spans="1:4" x14ac:dyDescent="0.25">
      <c r="A204" s="1" t="s">
        <v>18</v>
      </c>
      <c r="C204" s="23" t="s">
        <v>389</v>
      </c>
    </row>
    <row r="205" spans="1:4" x14ac:dyDescent="0.25">
      <c r="A205" s="1">
        <v>1</v>
      </c>
      <c r="B205" t="s">
        <v>20</v>
      </c>
      <c r="C205" s="23">
        <v>5</v>
      </c>
      <c r="D205" t="s">
        <v>354</v>
      </c>
    </row>
    <row r="206" spans="1:4" x14ac:dyDescent="0.25">
      <c r="A206" s="1">
        <v>2</v>
      </c>
      <c r="B206" t="s">
        <v>388</v>
      </c>
      <c r="C206" s="23">
        <v>4</v>
      </c>
      <c r="D206" t="s">
        <v>354</v>
      </c>
    </row>
    <row r="207" spans="1:4" x14ac:dyDescent="0.25">
      <c r="A207" s="1"/>
      <c r="C207" s="23"/>
    </row>
    <row r="208" spans="1:4" x14ac:dyDescent="0.25">
      <c r="A208" s="1" t="s">
        <v>568</v>
      </c>
      <c r="C208" s="23"/>
    </row>
    <row r="209" spans="1:6" x14ac:dyDescent="0.25">
      <c r="A209" s="1" t="s">
        <v>569</v>
      </c>
      <c r="C209" s="23" t="s">
        <v>545</v>
      </c>
    </row>
    <row r="210" spans="1:6" x14ac:dyDescent="0.25">
      <c r="A210" s="17"/>
      <c r="B210" s="16"/>
      <c r="C210" s="23"/>
      <c r="D210" s="16"/>
    </row>
    <row r="211" spans="1:6" x14ac:dyDescent="0.25">
      <c r="A211" s="17"/>
      <c r="B211" s="16" t="s">
        <v>480</v>
      </c>
      <c r="C211" s="23"/>
      <c r="D211" s="16"/>
    </row>
    <row r="212" spans="1:6" x14ac:dyDescent="0.25">
      <c r="A212" s="1" t="s">
        <v>588</v>
      </c>
      <c r="C212" s="23"/>
    </row>
    <row r="213" spans="1:6" x14ac:dyDescent="0.25">
      <c r="A213" s="17">
        <v>1</v>
      </c>
      <c r="B213" s="22" t="s">
        <v>291</v>
      </c>
      <c r="C213" s="23">
        <v>27.95</v>
      </c>
      <c r="D213" s="16" t="s">
        <v>586</v>
      </c>
    </row>
    <row r="214" spans="1:6" x14ac:dyDescent="0.25">
      <c r="A214" s="17">
        <v>1</v>
      </c>
      <c r="B214" s="22" t="s">
        <v>11</v>
      </c>
      <c r="C214" s="23">
        <v>27.95</v>
      </c>
      <c r="D214" s="19" t="s">
        <v>586</v>
      </c>
    </row>
    <row r="215" spans="1:6" x14ac:dyDescent="0.25">
      <c r="A215" s="21">
        <v>1</v>
      </c>
      <c r="B215" s="22" t="s">
        <v>163</v>
      </c>
      <c r="C215" s="23">
        <v>27.95</v>
      </c>
      <c r="D215" s="19" t="s">
        <v>586</v>
      </c>
    </row>
    <row r="216" spans="1:6" x14ac:dyDescent="0.25">
      <c r="A216" s="21">
        <v>1</v>
      </c>
      <c r="B216" s="19" t="s">
        <v>12</v>
      </c>
      <c r="C216" s="23">
        <v>27.95</v>
      </c>
      <c r="D216" s="19" t="s">
        <v>586</v>
      </c>
    </row>
    <row r="217" spans="1:6" x14ac:dyDescent="0.25">
      <c r="A217" s="21">
        <v>1</v>
      </c>
      <c r="B217" s="19" t="s">
        <v>33</v>
      </c>
      <c r="C217" s="23">
        <v>27.95</v>
      </c>
      <c r="D217" s="19" t="s">
        <v>586</v>
      </c>
    </row>
    <row r="218" spans="1:6" x14ac:dyDescent="0.25">
      <c r="A218" s="21">
        <v>1</v>
      </c>
      <c r="B218" s="22" t="s">
        <v>4</v>
      </c>
      <c r="C218" s="23">
        <v>27.95</v>
      </c>
      <c r="D218" s="19" t="s">
        <v>586</v>
      </c>
    </row>
    <row r="219" spans="1:6" x14ac:dyDescent="0.25">
      <c r="B219" s="19" t="s">
        <v>480</v>
      </c>
    </row>
    <row r="220" spans="1:6" x14ac:dyDescent="0.25">
      <c r="A220" s="1" t="s">
        <v>121</v>
      </c>
      <c r="C220" s="23"/>
      <c r="E220" s="2"/>
    </row>
    <row r="221" spans="1:6" x14ac:dyDescent="0.25">
      <c r="C221" s="23"/>
      <c r="D221" s="7" t="s">
        <v>999</v>
      </c>
      <c r="E221" s="2">
        <f>SUM(C223:C240)/18</f>
        <v>27.111111111111111</v>
      </c>
      <c r="F221" t="s">
        <v>262</v>
      </c>
    </row>
    <row r="222" spans="1:6" x14ac:dyDescent="0.25">
      <c r="A222" s="1" t="s">
        <v>0</v>
      </c>
      <c r="C222" s="23" t="s">
        <v>378</v>
      </c>
      <c r="E222" s="2"/>
    </row>
    <row r="223" spans="1:6" x14ac:dyDescent="0.25">
      <c r="A223" s="1">
        <v>1</v>
      </c>
      <c r="B223" t="s">
        <v>201</v>
      </c>
      <c r="C223" s="23">
        <v>52</v>
      </c>
      <c r="D223" s="2" t="s">
        <v>997</v>
      </c>
      <c r="E223" s="2"/>
    </row>
    <row r="224" spans="1:6" x14ac:dyDescent="0.25">
      <c r="A224" s="1">
        <v>2</v>
      </c>
      <c r="B224" t="s">
        <v>122</v>
      </c>
      <c r="C224" s="23">
        <v>45</v>
      </c>
      <c r="D224" s="2" t="s">
        <v>997</v>
      </c>
      <c r="E224" s="2"/>
    </row>
    <row r="225" spans="1:5" s="19" customFormat="1" x14ac:dyDescent="0.25">
      <c r="A225" s="21">
        <v>3</v>
      </c>
      <c r="B225" s="19" t="s">
        <v>802</v>
      </c>
      <c r="C225" s="23">
        <v>44</v>
      </c>
      <c r="D225" s="19" t="s">
        <v>996</v>
      </c>
      <c r="E225" s="2"/>
    </row>
    <row r="226" spans="1:5" s="19" customFormat="1" x14ac:dyDescent="0.25">
      <c r="A226" s="21">
        <v>4</v>
      </c>
      <c r="B226" s="19" t="s">
        <v>994</v>
      </c>
      <c r="C226" s="23">
        <v>41</v>
      </c>
      <c r="D226" s="19" t="s">
        <v>996</v>
      </c>
      <c r="E226" s="2"/>
    </row>
    <row r="227" spans="1:5" x14ac:dyDescent="0.25">
      <c r="A227" s="21">
        <v>5</v>
      </c>
      <c r="B227" t="s">
        <v>33</v>
      </c>
      <c r="C227" s="23">
        <v>40</v>
      </c>
      <c r="D227" s="19" t="s">
        <v>1072</v>
      </c>
      <c r="E227" s="19"/>
    </row>
    <row r="228" spans="1:5" x14ac:dyDescent="0.25">
      <c r="A228" s="21">
        <v>6</v>
      </c>
      <c r="B228" t="s">
        <v>204</v>
      </c>
      <c r="C228" s="23">
        <v>37</v>
      </c>
      <c r="D228" s="2" t="s">
        <v>997</v>
      </c>
      <c r="E228" s="2"/>
    </row>
    <row r="229" spans="1:5" x14ac:dyDescent="0.25">
      <c r="A229" s="21">
        <v>7</v>
      </c>
      <c r="B229" t="s">
        <v>200</v>
      </c>
      <c r="C229" s="23">
        <v>35</v>
      </c>
      <c r="D229" t="s">
        <v>137</v>
      </c>
      <c r="E229" s="2"/>
    </row>
    <row r="230" spans="1:5" x14ac:dyDescent="0.25">
      <c r="A230" s="21">
        <v>8</v>
      </c>
      <c r="B230" t="s">
        <v>203</v>
      </c>
      <c r="C230" s="23">
        <v>32</v>
      </c>
      <c r="D230" s="2" t="s">
        <v>997</v>
      </c>
      <c r="E230" s="2"/>
    </row>
    <row r="231" spans="1:5" x14ac:dyDescent="0.25">
      <c r="A231" s="21">
        <v>9</v>
      </c>
      <c r="B231" t="s">
        <v>123</v>
      </c>
      <c r="C231" s="23">
        <v>28</v>
      </c>
      <c r="D231" s="2" t="s">
        <v>997</v>
      </c>
    </row>
    <row r="232" spans="1:5" s="19" customFormat="1" x14ac:dyDescent="0.25">
      <c r="A232" s="21">
        <v>10</v>
      </c>
      <c r="B232" s="19" t="s">
        <v>995</v>
      </c>
      <c r="C232" s="23">
        <v>23</v>
      </c>
      <c r="D232" s="19" t="s">
        <v>996</v>
      </c>
      <c r="E232" s="2"/>
    </row>
    <row r="233" spans="1:5" x14ac:dyDescent="0.25">
      <c r="A233" s="21">
        <v>11</v>
      </c>
      <c r="B233" t="s">
        <v>2</v>
      </c>
      <c r="C233" s="23">
        <v>20</v>
      </c>
      <c r="D233" t="s">
        <v>137</v>
      </c>
      <c r="E233" s="2"/>
    </row>
    <row r="234" spans="1:5" x14ac:dyDescent="0.25">
      <c r="A234" s="21">
        <v>11</v>
      </c>
      <c r="B234" t="s">
        <v>7</v>
      </c>
      <c r="C234" s="23">
        <v>20</v>
      </c>
      <c r="D234" t="s">
        <v>137</v>
      </c>
      <c r="E234" s="2"/>
    </row>
    <row r="235" spans="1:5" x14ac:dyDescent="0.25">
      <c r="A235" s="21">
        <v>13</v>
      </c>
      <c r="B235" t="s">
        <v>4</v>
      </c>
      <c r="C235" s="23">
        <v>19</v>
      </c>
      <c r="D235" s="19" t="s">
        <v>137</v>
      </c>
      <c r="E235" s="2"/>
    </row>
    <row r="236" spans="1:5" x14ac:dyDescent="0.25">
      <c r="A236" s="21">
        <v>14</v>
      </c>
      <c r="B236" t="s">
        <v>202</v>
      </c>
      <c r="C236" s="23">
        <v>16</v>
      </c>
      <c r="D236" s="2" t="s">
        <v>997</v>
      </c>
      <c r="E236" s="2"/>
    </row>
    <row r="237" spans="1:5" x14ac:dyDescent="0.25">
      <c r="A237" s="21">
        <v>15</v>
      </c>
      <c r="B237" t="s">
        <v>6</v>
      </c>
      <c r="C237" s="23">
        <v>12</v>
      </c>
      <c r="D237" s="19" t="s">
        <v>137</v>
      </c>
      <c r="E237" s="2"/>
    </row>
    <row r="238" spans="1:5" x14ac:dyDescent="0.25">
      <c r="A238" s="21">
        <v>16</v>
      </c>
      <c r="B238" t="s">
        <v>3</v>
      </c>
      <c r="C238" s="23">
        <v>10</v>
      </c>
      <c r="D238" t="s">
        <v>137</v>
      </c>
      <c r="E238" s="2"/>
    </row>
    <row r="239" spans="1:5" x14ac:dyDescent="0.25">
      <c r="A239" s="21">
        <v>17</v>
      </c>
      <c r="B239" t="s">
        <v>5</v>
      </c>
      <c r="C239" s="23">
        <v>9</v>
      </c>
      <c r="D239" t="s">
        <v>137</v>
      </c>
      <c r="E239" s="2"/>
    </row>
    <row r="240" spans="1:5" x14ac:dyDescent="0.25">
      <c r="A240" s="21">
        <v>18</v>
      </c>
      <c r="B240" t="s">
        <v>12</v>
      </c>
      <c r="C240" s="23">
        <v>5</v>
      </c>
      <c r="D240" s="19" t="s">
        <v>137</v>
      </c>
      <c r="E240" s="2"/>
    </row>
    <row r="241" spans="1:5" x14ac:dyDescent="0.25">
      <c r="A241" s="1"/>
      <c r="C241" s="23" t="s">
        <v>379</v>
      </c>
      <c r="D241" s="2"/>
      <c r="E241" s="2"/>
    </row>
    <row r="242" spans="1:5" x14ac:dyDescent="0.25">
      <c r="A242" s="1">
        <v>19</v>
      </c>
      <c r="B242" t="s">
        <v>124</v>
      </c>
      <c r="C242" s="23">
        <v>36</v>
      </c>
      <c r="D242" t="s">
        <v>998</v>
      </c>
      <c r="E242" s="2"/>
    </row>
    <row r="243" spans="1:5" x14ac:dyDescent="0.25">
      <c r="A243" s="1">
        <v>20</v>
      </c>
      <c r="B243" t="s">
        <v>125</v>
      </c>
      <c r="C243" s="23">
        <v>32</v>
      </c>
      <c r="D243" s="19" t="s">
        <v>998</v>
      </c>
      <c r="E243" s="2"/>
    </row>
    <row r="244" spans="1:5" x14ac:dyDescent="0.25">
      <c r="A244" s="1">
        <v>21</v>
      </c>
      <c r="B244" t="s">
        <v>126</v>
      </c>
      <c r="C244" s="23">
        <v>32</v>
      </c>
      <c r="D244" s="19" t="s">
        <v>998</v>
      </c>
      <c r="E244" s="2"/>
    </row>
    <row r="245" spans="1:5" x14ac:dyDescent="0.25">
      <c r="A245" s="1"/>
      <c r="C245" s="23" t="s">
        <v>380</v>
      </c>
      <c r="E245" s="2"/>
    </row>
    <row r="246" spans="1:5" x14ac:dyDescent="0.25">
      <c r="A246" s="1">
        <v>22</v>
      </c>
      <c r="B246" t="s">
        <v>138</v>
      </c>
      <c r="C246" s="23">
        <v>39</v>
      </c>
      <c r="D246" t="s">
        <v>137</v>
      </c>
      <c r="E246" s="2"/>
    </row>
    <row r="247" spans="1:5" x14ac:dyDescent="0.25">
      <c r="A247" s="1">
        <v>23</v>
      </c>
      <c r="B247" t="s">
        <v>8</v>
      </c>
      <c r="C247" s="23">
        <v>17</v>
      </c>
      <c r="D247" t="s">
        <v>137</v>
      </c>
      <c r="E247" s="2"/>
    </row>
    <row r="248" spans="1:5" x14ac:dyDescent="0.25">
      <c r="A248" s="1">
        <v>24</v>
      </c>
      <c r="B248" t="s">
        <v>15</v>
      </c>
      <c r="C248" s="23">
        <v>14</v>
      </c>
      <c r="D248" t="s">
        <v>137</v>
      </c>
      <c r="E248" s="2"/>
    </row>
    <row r="249" spans="1:5" x14ac:dyDescent="0.25">
      <c r="A249" s="1">
        <v>25</v>
      </c>
      <c r="B249" t="s">
        <v>11</v>
      </c>
      <c r="C249" s="23">
        <v>14</v>
      </c>
      <c r="D249" t="s">
        <v>137</v>
      </c>
      <c r="E249" s="2"/>
    </row>
    <row r="250" spans="1:5" x14ac:dyDescent="0.25">
      <c r="A250" s="1">
        <v>26</v>
      </c>
      <c r="B250" t="s">
        <v>17</v>
      </c>
      <c r="C250" s="23">
        <v>10</v>
      </c>
      <c r="D250" t="s">
        <v>137</v>
      </c>
      <c r="E250" s="2"/>
    </row>
    <row r="251" spans="1:5" x14ac:dyDescent="0.25">
      <c r="A251" s="1"/>
      <c r="C251" s="23" t="s">
        <v>381</v>
      </c>
      <c r="E251" s="2"/>
    </row>
    <row r="252" spans="1:5" x14ac:dyDescent="0.25">
      <c r="A252" s="1">
        <v>27</v>
      </c>
      <c r="B252" t="s">
        <v>16</v>
      </c>
      <c r="C252" s="23">
        <v>17</v>
      </c>
      <c r="D252" t="s">
        <v>137</v>
      </c>
      <c r="E252" s="2"/>
    </row>
    <row r="253" spans="1:5" x14ac:dyDescent="0.25">
      <c r="A253" s="1"/>
      <c r="C253" s="23" t="s">
        <v>382</v>
      </c>
      <c r="E253" s="2"/>
    </row>
    <row r="254" spans="1:5" x14ac:dyDescent="0.25">
      <c r="A254" s="1">
        <v>28</v>
      </c>
      <c r="B254" t="s">
        <v>13</v>
      </c>
      <c r="C254" s="23">
        <v>39</v>
      </c>
      <c r="D254" t="s">
        <v>137</v>
      </c>
      <c r="E254" s="2"/>
    </row>
    <row r="255" spans="1:5" x14ac:dyDescent="0.25">
      <c r="A255" s="1">
        <v>29</v>
      </c>
      <c r="B255" t="s">
        <v>10</v>
      </c>
      <c r="C255" s="23">
        <v>15</v>
      </c>
      <c r="D255" t="s">
        <v>137</v>
      </c>
      <c r="E255" s="2"/>
    </row>
    <row r="256" spans="1:5" x14ac:dyDescent="0.25">
      <c r="A256" s="1"/>
      <c r="C256" s="23" t="s">
        <v>383</v>
      </c>
      <c r="E256" s="2"/>
    </row>
    <row r="257" spans="1:5" x14ac:dyDescent="0.25">
      <c r="A257" s="1">
        <v>30</v>
      </c>
      <c r="B257" t="s">
        <v>9</v>
      </c>
      <c r="C257" s="23">
        <v>39</v>
      </c>
      <c r="D257" t="s">
        <v>137</v>
      </c>
      <c r="E257" s="2"/>
    </row>
    <row r="258" spans="1:5" x14ac:dyDescent="0.25">
      <c r="A258" s="1">
        <v>31</v>
      </c>
      <c r="B258" t="s">
        <v>14</v>
      </c>
      <c r="C258" s="23">
        <v>18</v>
      </c>
      <c r="D258" t="s">
        <v>137</v>
      </c>
      <c r="E258" s="2"/>
    </row>
    <row r="259" spans="1:5" x14ac:dyDescent="0.25">
      <c r="A259" s="1"/>
      <c r="B259" t="s">
        <v>480</v>
      </c>
      <c r="C259" s="23"/>
      <c r="E259" s="2"/>
    </row>
    <row r="260" spans="1:5" x14ac:dyDescent="0.25">
      <c r="A260" s="1" t="s">
        <v>18</v>
      </c>
      <c r="C260" s="23" t="s">
        <v>383</v>
      </c>
      <c r="E260" s="2"/>
    </row>
    <row r="261" spans="1:5" x14ac:dyDescent="0.25">
      <c r="A261" s="1">
        <v>1</v>
      </c>
      <c r="B261" t="s">
        <v>169</v>
      </c>
      <c r="C261" s="23">
        <v>30</v>
      </c>
      <c r="D261" t="s">
        <v>137</v>
      </c>
      <c r="E261" s="2"/>
    </row>
    <row r="262" spans="1:5" x14ac:dyDescent="0.25">
      <c r="A262" s="1"/>
      <c r="C262" s="23" t="s">
        <v>384</v>
      </c>
      <c r="E262" s="2"/>
    </row>
    <row r="263" spans="1:5" x14ac:dyDescent="0.25">
      <c r="A263" s="1">
        <v>2</v>
      </c>
      <c r="B263" t="s">
        <v>19</v>
      </c>
      <c r="C263" s="23">
        <v>26</v>
      </c>
      <c r="D263" t="s">
        <v>137</v>
      </c>
      <c r="E263" s="2"/>
    </row>
    <row r="264" spans="1:5" x14ac:dyDescent="0.25">
      <c r="A264" s="1"/>
      <c r="C264" s="23" t="s">
        <v>385</v>
      </c>
      <c r="E264" s="2"/>
    </row>
    <row r="265" spans="1:5" x14ac:dyDescent="0.25">
      <c r="A265" s="1">
        <v>3</v>
      </c>
      <c r="B265" t="s">
        <v>21</v>
      </c>
      <c r="C265" s="23">
        <v>37</v>
      </c>
      <c r="D265" t="s">
        <v>137</v>
      </c>
      <c r="E265" s="2"/>
    </row>
    <row r="266" spans="1:5" x14ac:dyDescent="0.25">
      <c r="A266" s="1">
        <v>4</v>
      </c>
      <c r="B266" t="s">
        <v>24</v>
      </c>
      <c r="C266" s="23">
        <v>17</v>
      </c>
      <c r="D266" t="s">
        <v>137</v>
      </c>
      <c r="E266" s="2"/>
    </row>
    <row r="267" spans="1:5" x14ac:dyDescent="0.25">
      <c r="A267" s="1"/>
      <c r="C267" s="23" t="s">
        <v>386</v>
      </c>
      <c r="E267" s="2"/>
    </row>
    <row r="268" spans="1:5" x14ac:dyDescent="0.25">
      <c r="A268" s="1">
        <v>5</v>
      </c>
      <c r="B268" t="s">
        <v>22</v>
      </c>
      <c r="C268" s="23">
        <v>51</v>
      </c>
      <c r="D268" t="s">
        <v>137</v>
      </c>
      <c r="E268" s="2"/>
    </row>
    <row r="269" spans="1:5" x14ac:dyDescent="0.25">
      <c r="A269" s="1">
        <v>6</v>
      </c>
      <c r="B269" t="s">
        <v>23</v>
      </c>
      <c r="C269" s="23">
        <v>43</v>
      </c>
      <c r="D269" t="s">
        <v>137</v>
      </c>
      <c r="E269" s="2"/>
    </row>
    <row r="270" spans="1:5" x14ac:dyDescent="0.25">
      <c r="A270" s="1">
        <v>7</v>
      </c>
      <c r="B270" t="s">
        <v>36</v>
      </c>
      <c r="C270" s="23">
        <v>21</v>
      </c>
      <c r="D270" t="s">
        <v>137</v>
      </c>
      <c r="E270" s="2"/>
    </row>
    <row r="271" spans="1:5" x14ac:dyDescent="0.25">
      <c r="A271" s="1"/>
      <c r="C271" s="23"/>
      <c r="E271" s="2"/>
    </row>
    <row r="272" spans="1:5" x14ac:dyDescent="0.25">
      <c r="A272" s="1" t="s">
        <v>120</v>
      </c>
      <c r="C272" s="23"/>
      <c r="E272" s="2"/>
    </row>
    <row r="273" spans="1:6" x14ac:dyDescent="0.25">
      <c r="A273" s="1"/>
      <c r="C273" s="23"/>
      <c r="E273" s="2"/>
    </row>
    <row r="274" spans="1:6" x14ac:dyDescent="0.25">
      <c r="A274" s="1" t="s">
        <v>130</v>
      </c>
      <c r="C274" s="23"/>
      <c r="E274" s="2"/>
    </row>
    <row r="275" spans="1:6" x14ac:dyDescent="0.25">
      <c r="A275" s="1"/>
      <c r="C275" s="23"/>
      <c r="E275" s="2"/>
    </row>
    <row r="276" spans="1:6" x14ac:dyDescent="0.25">
      <c r="A276" s="1" t="s">
        <v>131</v>
      </c>
      <c r="C276" s="23"/>
      <c r="E276" s="2"/>
    </row>
    <row r="277" spans="1:6" x14ac:dyDescent="0.25">
      <c r="A277" s="1" t="s">
        <v>0</v>
      </c>
      <c r="C277" s="23" t="s">
        <v>377</v>
      </c>
      <c r="E277" s="2"/>
    </row>
    <row r="278" spans="1:6" x14ac:dyDescent="0.25">
      <c r="A278" s="1">
        <v>1</v>
      </c>
      <c r="B278" s="1" t="s">
        <v>158</v>
      </c>
      <c r="C278" s="23">
        <v>76.5</v>
      </c>
      <c r="D278" s="2" t="s">
        <v>197</v>
      </c>
      <c r="E278" s="2"/>
    </row>
    <row r="279" spans="1:6" x14ac:dyDescent="0.25">
      <c r="A279" s="1">
        <v>2</v>
      </c>
      <c r="B279" s="1" t="s">
        <v>163</v>
      </c>
      <c r="C279" s="23">
        <v>66.5</v>
      </c>
      <c r="D279" s="2" t="s">
        <v>197</v>
      </c>
      <c r="E279" s="2"/>
    </row>
    <row r="280" spans="1:6" x14ac:dyDescent="0.25">
      <c r="A280" s="1"/>
      <c r="B280" s="1"/>
      <c r="C280" s="23"/>
      <c r="D280" s="2"/>
      <c r="E280" s="2"/>
    </row>
    <row r="281" spans="1:6" x14ac:dyDescent="0.25">
      <c r="A281" s="1" t="s">
        <v>544</v>
      </c>
      <c r="B281" s="1"/>
      <c r="C281" s="23"/>
      <c r="D281" s="2"/>
      <c r="E281" s="2"/>
    </row>
    <row r="282" spans="1:6" x14ac:dyDescent="0.25">
      <c r="A282" s="1">
        <v>1</v>
      </c>
      <c r="B282" s="1" t="s">
        <v>532</v>
      </c>
      <c r="C282" s="23">
        <v>109</v>
      </c>
      <c r="D282" s="2" t="s">
        <v>542</v>
      </c>
      <c r="E282" s="2"/>
    </row>
    <row r="283" spans="1:6" x14ac:dyDescent="0.25">
      <c r="A283" s="21"/>
      <c r="B283" s="1" t="s">
        <v>480</v>
      </c>
      <c r="C283" s="23"/>
      <c r="D283" s="2"/>
      <c r="E283" s="2"/>
      <c r="F283" s="19"/>
    </row>
    <row r="284" spans="1:6" x14ac:dyDescent="0.25">
      <c r="A284" s="1"/>
      <c r="C284" s="23"/>
      <c r="D284" s="2"/>
      <c r="E284" s="2"/>
    </row>
    <row r="285" spans="1:6" x14ac:dyDescent="0.25">
      <c r="A285" s="21"/>
      <c r="B285" s="21" t="s">
        <v>612</v>
      </c>
      <c r="C285" s="23"/>
      <c r="D285" s="2"/>
      <c r="E285" s="2"/>
      <c r="F285" s="19"/>
    </row>
    <row r="286" spans="1:6" x14ac:dyDescent="0.25">
      <c r="A286" s="21"/>
      <c r="B286" s="21"/>
      <c r="C286" s="23"/>
      <c r="D286" s="2"/>
      <c r="E286" s="2"/>
      <c r="F286" s="19"/>
    </row>
    <row r="287" spans="1:6" x14ac:dyDescent="0.25">
      <c r="A287" t="s">
        <v>609</v>
      </c>
      <c r="C287" s="23" t="s">
        <v>552</v>
      </c>
      <c r="E287" s="2"/>
    </row>
    <row r="288" spans="1:6" x14ac:dyDescent="0.25">
      <c r="A288" s="21" t="s">
        <v>0</v>
      </c>
      <c r="B288" s="19"/>
      <c r="C288" s="23"/>
      <c r="D288" s="20" t="s">
        <v>152</v>
      </c>
      <c r="E288" s="2">
        <f>SUM(C289:C294)/6</f>
        <v>62.74666666666667</v>
      </c>
      <c r="F288" s="19" t="s">
        <v>153</v>
      </c>
    </row>
    <row r="289" spans="1:6" x14ac:dyDescent="0.25">
      <c r="A289" s="21">
        <v>1</v>
      </c>
      <c r="B289" s="19" t="s">
        <v>343</v>
      </c>
      <c r="C289" s="23">
        <v>80.2</v>
      </c>
      <c r="D289" s="19" t="s">
        <v>605</v>
      </c>
      <c r="E289" s="2"/>
      <c r="F289" s="19"/>
    </row>
    <row r="290" spans="1:6" x14ac:dyDescent="0.25">
      <c r="A290" s="21">
        <v>2</v>
      </c>
      <c r="B290" s="19" t="s">
        <v>599</v>
      </c>
      <c r="C290" s="23">
        <v>72.260000000000005</v>
      </c>
      <c r="D290" s="19" t="s">
        <v>605</v>
      </c>
      <c r="E290" s="2"/>
      <c r="F290" s="19"/>
    </row>
    <row r="291" spans="1:6" x14ac:dyDescent="0.25">
      <c r="A291" s="21">
        <v>3</v>
      </c>
      <c r="B291" s="19" t="s">
        <v>606</v>
      </c>
      <c r="C291" s="23">
        <v>64.7</v>
      </c>
      <c r="D291" s="19" t="s">
        <v>605</v>
      </c>
      <c r="E291" s="2"/>
      <c r="F291" s="19"/>
    </row>
    <row r="292" spans="1:6" x14ac:dyDescent="0.25">
      <c r="A292" s="21">
        <v>4</v>
      </c>
      <c r="B292" s="19" t="s">
        <v>602</v>
      </c>
      <c r="C292" s="23">
        <v>57.32</v>
      </c>
      <c r="D292" s="19" t="s">
        <v>605</v>
      </c>
      <c r="E292" s="2"/>
      <c r="F292" s="19"/>
    </row>
    <row r="293" spans="1:6" x14ac:dyDescent="0.25">
      <c r="A293" s="21">
        <v>5</v>
      </c>
      <c r="B293" s="19" t="s">
        <v>249</v>
      </c>
      <c r="C293" s="23">
        <v>52.3</v>
      </c>
      <c r="D293" s="19" t="s">
        <v>605</v>
      </c>
      <c r="E293" s="2"/>
      <c r="F293" s="19"/>
    </row>
    <row r="294" spans="1:6" x14ac:dyDescent="0.25">
      <c r="A294" s="21">
        <v>6</v>
      </c>
      <c r="B294" s="19" t="s">
        <v>607</v>
      </c>
      <c r="C294" s="23">
        <v>49.7</v>
      </c>
      <c r="D294" s="19" t="s">
        <v>605</v>
      </c>
      <c r="E294" s="20"/>
      <c r="F294" s="19"/>
    </row>
    <row r="295" spans="1:6" x14ac:dyDescent="0.25">
      <c r="A295" s="21"/>
      <c r="B295" s="19" t="s">
        <v>480</v>
      </c>
      <c r="C295" s="23"/>
      <c r="D295" s="19"/>
      <c r="E295" s="2"/>
      <c r="F295" s="19"/>
    </row>
    <row r="296" spans="1:6" x14ac:dyDescent="0.25">
      <c r="A296" s="21" t="s">
        <v>27</v>
      </c>
      <c r="B296" s="19"/>
      <c r="C296" s="23"/>
      <c r="D296" s="19"/>
      <c r="E296" s="2"/>
      <c r="F296" s="19"/>
    </row>
    <row r="297" spans="1:6" x14ac:dyDescent="0.25">
      <c r="A297" s="21">
        <v>1</v>
      </c>
      <c r="B297" s="19" t="s">
        <v>604</v>
      </c>
      <c r="C297" s="23">
        <v>29.5</v>
      </c>
      <c r="D297" s="19" t="s">
        <v>605</v>
      </c>
      <c r="E297" s="2"/>
      <c r="F297" s="19"/>
    </row>
    <row r="298" spans="1:6" x14ac:dyDescent="0.25">
      <c r="A298" s="21"/>
      <c r="B298" s="19"/>
      <c r="C298" s="23"/>
      <c r="D298" s="19"/>
      <c r="E298" s="2"/>
      <c r="F298" s="19"/>
    </row>
    <row r="299" spans="1:6" x14ac:dyDescent="0.25">
      <c r="A299" s="21"/>
      <c r="B299" s="19" t="s">
        <v>613</v>
      </c>
      <c r="C299" s="23"/>
      <c r="D299" s="19"/>
      <c r="E299" s="2"/>
      <c r="F299" s="19"/>
    </row>
    <row r="300" spans="1:6" x14ac:dyDescent="0.25">
      <c r="A300" s="19" t="s">
        <v>608</v>
      </c>
      <c r="B300" s="19"/>
      <c r="C300" s="23" t="s">
        <v>550</v>
      </c>
      <c r="D300" s="19"/>
      <c r="E300" s="2"/>
      <c r="F300" s="19"/>
    </row>
    <row r="301" spans="1:6" x14ac:dyDescent="0.25">
      <c r="A301" s="21" t="s">
        <v>0</v>
      </c>
      <c r="B301" s="19"/>
      <c r="C301" s="23"/>
      <c r="D301" s="20" t="s">
        <v>152</v>
      </c>
      <c r="E301" s="2">
        <f>SUM(C302:C307)/6</f>
        <v>56.151666666666671</v>
      </c>
      <c r="F301" s="19" t="s">
        <v>153</v>
      </c>
    </row>
    <row r="302" spans="1:6" x14ac:dyDescent="0.25">
      <c r="A302" s="21">
        <v>1</v>
      </c>
      <c r="B302" s="19" t="s">
        <v>343</v>
      </c>
      <c r="C302" s="23">
        <v>74.010000000000005</v>
      </c>
      <c r="D302" s="19" t="s">
        <v>605</v>
      </c>
      <c r="E302" s="2"/>
      <c r="F302" s="19"/>
    </row>
    <row r="303" spans="1:6" x14ac:dyDescent="0.25">
      <c r="A303" s="21">
        <v>2</v>
      </c>
      <c r="B303" s="19" t="s">
        <v>599</v>
      </c>
      <c r="C303" s="23">
        <v>71.569999999999993</v>
      </c>
      <c r="D303" s="19" t="s">
        <v>605</v>
      </c>
      <c r="E303" s="2"/>
      <c r="F303" s="19"/>
    </row>
    <row r="304" spans="1:6" x14ac:dyDescent="0.25">
      <c r="A304" s="21">
        <v>3</v>
      </c>
      <c r="B304" s="19" t="s">
        <v>606</v>
      </c>
      <c r="C304" s="23">
        <v>55.37</v>
      </c>
      <c r="D304" s="19" t="s">
        <v>605</v>
      </c>
      <c r="E304" s="19"/>
      <c r="F304" s="19"/>
    </row>
    <row r="305" spans="1:6" x14ac:dyDescent="0.25">
      <c r="A305" s="21">
        <v>4</v>
      </c>
      <c r="B305" s="19" t="s">
        <v>602</v>
      </c>
      <c r="C305" s="23">
        <v>50.42</v>
      </c>
      <c r="D305" s="19" t="s">
        <v>605</v>
      </c>
      <c r="E305" s="2"/>
      <c r="F305" s="19"/>
    </row>
    <row r="306" spans="1:6" x14ac:dyDescent="0.25">
      <c r="A306" s="21">
        <v>5</v>
      </c>
      <c r="B306" s="19" t="s">
        <v>249</v>
      </c>
      <c r="C306" s="23">
        <v>45.5</v>
      </c>
      <c r="D306" s="19" t="s">
        <v>605</v>
      </c>
      <c r="E306" s="19"/>
      <c r="F306" s="19"/>
    </row>
    <row r="307" spans="1:6" x14ac:dyDescent="0.25">
      <c r="A307" s="21">
        <v>6</v>
      </c>
      <c r="B307" s="19" t="s">
        <v>607</v>
      </c>
      <c r="C307" s="23">
        <v>40.04</v>
      </c>
      <c r="D307" s="19" t="s">
        <v>605</v>
      </c>
      <c r="E307" s="2"/>
      <c r="F307" s="19"/>
    </row>
    <row r="308" spans="1:6" x14ac:dyDescent="0.25">
      <c r="A308" s="21"/>
      <c r="B308" s="19" t="s">
        <v>480</v>
      </c>
      <c r="C308" s="23"/>
      <c r="D308" s="19"/>
      <c r="E308" s="2"/>
      <c r="F308" s="19"/>
    </row>
    <row r="309" spans="1:6" x14ac:dyDescent="0.25">
      <c r="A309" s="21" t="s">
        <v>27</v>
      </c>
      <c r="B309" s="19"/>
      <c r="C309" s="23"/>
      <c r="D309" s="19"/>
      <c r="E309" s="2"/>
      <c r="F309" s="19"/>
    </row>
    <row r="310" spans="1:6" x14ac:dyDescent="0.25">
      <c r="A310" s="21">
        <v>1</v>
      </c>
      <c r="B310" s="19" t="s">
        <v>604</v>
      </c>
      <c r="C310" s="23">
        <v>32.520000000000003</v>
      </c>
      <c r="D310" s="19" t="s">
        <v>605</v>
      </c>
      <c r="E310" s="2"/>
      <c r="F310" s="19"/>
    </row>
    <row r="311" spans="1:6" x14ac:dyDescent="0.25">
      <c r="A311" s="21"/>
      <c r="B311" s="19"/>
      <c r="C311" s="23"/>
      <c r="D311" s="19"/>
      <c r="E311" s="2"/>
      <c r="F311" s="19"/>
    </row>
    <row r="312" spans="1:6" x14ac:dyDescent="0.25">
      <c r="A312" s="1" t="s">
        <v>115</v>
      </c>
      <c r="C312" s="23"/>
      <c r="E312" s="2"/>
    </row>
    <row r="314" spans="1:6" x14ac:dyDescent="0.25">
      <c r="A314" t="s">
        <v>1034</v>
      </c>
    </row>
    <row r="315" spans="1:6" x14ac:dyDescent="0.25">
      <c r="A315" s="21">
        <v>1</v>
      </c>
      <c r="B315" t="s">
        <v>215</v>
      </c>
      <c r="C315" s="20" t="s">
        <v>1035</v>
      </c>
      <c r="D315" t="s">
        <v>1036</v>
      </c>
    </row>
    <row r="316" spans="1:6" x14ac:dyDescent="0.25">
      <c r="A316" s="21" t="s">
        <v>115</v>
      </c>
      <c r="B316" s="19"/>
      <c r="C316" s="23"/>
    </row>
    <row r="317" spans="1:6" x14ac:dyDescent="0.25">
      <c r="A317" s="21" t="s">
        <v>1199</v>
      </c>
    </row>
    <row r="318" spans="1:6" x14ac:dyDescent="0.25">
      <c r="A318" s="21">
        <v>1</v>
      </c>
      <c r="B318" s="19" t="s">
        <v>215</v>
      </c>
      <c r="C318" s="20" t="s">
        <v>1035</v>
      </c>
      <c r="D318" t="s">
        <v>1191</v>
      </c>
    </row>
    <row r="319" spans="1:6" x14ac:dyDescent="0.25">
      <c r="A319" s="21" t="s">
        <v>115</v>
      </c>
      <c r="B319" s="19"/>
      <c r="C319" s="19"/>
    </row>
    <row r="320" spans="1:6" x14ac:dyDescent="0.25">
      <c r="A320" t="s">
        <v>1037</v>
      </c>
    </row>
    <row r="321" spans="1:4" x14ac:dyDescent="0.25">
      <c r="A321" s="21">
        <v>1</v>
      </c>
      <c r="B321" t="s">
        <v>33</v>
      </c>
      <c r="C321" s="20">
        <v>7.7</v>
      </c>
      <c r="D321" t="s">
        <v>1036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97" workbookViewId="0">
      <selection activeCell="G125" sqref="G125"/>
    </sheetView>
  </sheetViews>
  <sheetFormatPr baseColWidth="10" defaultRowHeight="15" x14ac:dyDescent="0.25"/>
  <cols>
    <col min="1" max="1" width="3.42578125" customWidth="1"/>
    <col min="2" max="2" width="19.42578125" customWidth="1"/>
    <col min="4" max="4" width="29.140625" customWidth="1"/>
  </cols>
  <sheetData>
    <row r="1" spans="1:6" x14ac:dyDescent="0.25">
      <c r="A1" s="1"/>
      <c r="C1" s="23"/>
      <c r="E1" s="2"/>
    </row>
    <row r="2" spans="1:6" x14ac:dyDescent="0.25">
      <c r="A2" s="1" t="s">
        <v>132</v>
      </c>
      <c r="C2" s="23"/>
      <c r="E2" s="2"/>
    </row>
    <row r="3" spans="1:6" x14ac:dyDescent="0.25">
      <c r="A3" s="1"/>
      <c r="C3" s="23"/>
      <c r="E3" s="2"/>
    </row>
    <row r="4" spans="1:6" x14ac:dyDescent="0.25">
      <c r="A4" s="1"/>
      <c r="C4" s="23"/>
      <c r="E4" s="2"/>
    </row>
    <row r="5" spans="1:6" x14ac:dyDescent="0.25">
      <c r="A5" s="1" t="s">
        <v>895</v>
      </c>
      <c r="C5" s="23"/>
      <c r="D5" s="20" t="s">
        <v>186</v>
      </c>
      <c r="E5" s="2">
        <f>SUM(C7:C8)/2</f>
        <v>5.5</v>
      </c>
      <c r="F5" s="19" t="s">
        <v>262</v>
      </c>
    </row>
    <row r="6" spans="1:6" x14ac:dyDescent="0.25">
      <c r="A6" s="1" t="s">
        <v>0</v>
      </c>
      <c r="C6" s="23" t="s">
        <v>857</v>
      </c>
      <c r="E6" s="2"/>
    </row>
    <row r="7" spans="1:6" x14ac:dyDescent="0.25">
      <c r="A7" s="21">
        <v>1</v>
      </c>
      <c r="B7" s="26" t="s">
        <v>33</v>
      </c>
      <c r="C7" s="23">
        <v>6</v>
      </c>
      <c r="D7" s="19" t="s">
        <v>885</v>
      </c>
      <c r="E7" s="2"/>
      <c r="F7" s="19"/>
    </row>
    <row r="8" spans="1:6" x14ac:dyDescent="0.25">
      <c r="A8" s="21">
        <v>2</v>
      </c>
      <c r="B8" s="26" t="s">
        <v>4</v>
      </c>
      <c r="C8" s="31">
        <v>5</v>
      </c>
      <c r="D8" s="19" t="s">
        <v>1072</v>
      </c>
      <c r="E8" s="2"/>
      <c r="F8" s="19"/>
    </row>
    <row r="9" spans="1:6" x14ac:dyDescent="0.25">
      <c r="A9" s="21"/>
      <c r="B9" s="26"/>
      <c r="C9" s="45" t="s">
        <v>858</v>
      </c>
      <c r="D9" s="26"/>
      <c r="E9" s="2"/>
      <c r="F9" s="19"/>
    </row>
    <row r="10" spans="1:6" x14ac:dyDescent="0.25">
      <c r="A10" s="21">
        <v>3</v>
      </c>
      <c r="B10" s="26" t="s">
        <v>849</v>
      </c>
      <c r="C10" s="31">
        <v>6</v>
      </c>
      <c r="D10" s="19" t="s">
        <v>841</v>
      </c>
      <c r="E10" s="2"/>
      <c r="F10" s="19"/>
    </row>
    <row r="11" spans="1:6" x14ac:dyDescent="0.25">
      <c r="A11" s="21">
        <v>4</v>
      </c>
      <c r="B11" s="26" t="s">
        <v>890</v>
      </c>
      <c r="C11" s="31">
        <v>2</v>
      </c>
      <c r="D11" s="19" t="s">
        <v>885</v>
      </c>
      <c r="E11" s="2"/>
      <c r="F11" s="19"/>
    </row>
    <row r="12" spans="1:6" x14ac:dyDescent="0.25">
      <c r="A12" s="21"/>
      <c r="B12" s="26"/>
      <c r="C12" s="31" t="s">
        <v>892</v>
      </c>
      <c r="D12" s="19"/>
      <c r="E12" s="2"/>
      <c r="F12" s="19"/>
    </row>
    <row r="13" spans="1:6" x14ac:dyDescent="0.25">
      <c r="A13" s="21">
        <v>5</v>
      </c>
      <c r="B13" s="26" t="s">
        <v>163</v>
      </c>
      <c r="C13" s="31">
        <v>28</v>
      </c>
      <c r="D13" s="19" t="s">
        <v>885</v>
      </c>
      <c r="E13" s="2"/>
      <c r="F13" s="19"/>
    </row>
    <row r="14" spans="1:6" x14ac:dyDescent="0.25">
      <c r="A14" s="21">
        <v>6</v>
      </c>
      <c r="B14" s="26" t="s">
        <v>232</v>
      </c>
      <c r="C14" s="31">
        <v>9</v>
      </c>
      <c r="D14" s="19" t="s">
        <v>885</v>
      </c>
      <c r="E14" s="2"/>
      <c r="F14" s="19"/>
    </row>
    <row r="15" spans="1:6" x14ac:dyDescent="0.25">
      <c r="A15" s="21">
        <v>7</v>
      </c>
      <c r="B15" s="26" t="s">
        <v>880</v>
      </c>
      <c r="C15" s="31">
        <v>7</v>
      </c>
      <c r="D15" s="19" t="s">
        <v>885</v>
      </c>
      <c r="E15" s="2"/>
      <c r="F15" s="19"/>
    </row>
    <row r="16" spans="1:6" x14ac:dyDescent="0.25">
      <c r="A16" s="21">
        <v>8</v>
      </c>
      <c r="B16" s="26" t="s">
        <v>10</v>
      </c>
      <c r="C16" s="31">
        <v>3</v>
      </c>
      <c r="D16" s="19" t="s">
        <v>885</v>
      </c>
      <c r="E16" s="2"/>
      <c r="F16" s="19"/>
    </row>
    <row r="17" spans="1:6" x14ac:dyDescent="0.25">
      <c r="A17" s="21">
        <v>9</v>
      </c>
      <c r="B17" s="26" t="s">
        <v>350</v>
      </c>
      <c r="C17" s="31" t="s">
        <v>891</v>
      </c>
      <c r="D17" s="19" t="s">
        <v>885</v>
      </c>
      <c r="E17" s="2"/>
      <c r="F17" s="19"/>
    </row>
    <row r="18" spans="1:6" x14ac:dyDescent="0.25">
      <c r="A18" s="21"/>
      <c r="B18" s="26"/>
      <c r="C18" s="45" t="s">
        <v>859</v>
      </c>
      <c r="D18" s="26"/>
      <c r="E18" s="2"/>
      <c r="F18" s="19"/>
    </row>
    <row r="19" spans="1:6" x14ac:dyDescent="0.25">
      <c r="A19" s="21">
        <v>10</v>
      </c>
      <c r="B19" s="26" t="s">
        <v>839</v>
      </c>
      <c r="C19" s="31">
        <v>4</v>
      </c>
      <c r="D19" s="19" t="s">
        <v>841</v>
      </c>
      <c r="E19" s="2"/>
      <c r="F19" s="19"/>
    </row>
    <row r="20" spans="1:6" x14ac:dyDescent="0.25">
      <c r="A20" s="21">
        <v>11</v>
      </c>
      <c r="B20" s="26" t="s">
        <v>856</v>
      </c>
      <c r="C20" s="31">
        <v>3</v>
      </c>
      <c r="D20" s="19" t="s">
        <v>841</v>
      </c>
      <c r="E20" s="2"/>
      <c r="F20" s="19"/>
    </row>
    <row r="21" spans="1:6" x14ac:dyDescent="0.25">
      <c r="A21" s="21">
        <v>12</v>
      </c>
      <c r="B21" s="26" t="s">
        <v>837</v>
      </c>
      <c r="C21" s="31" t="s">
        <v>891</v>
      </c>
      <c r="D21" s="19" t="s">
        <v>841</v>
      </c>
      <c r="E21" s="2"/>
      <c r="F21" s="19"/>
    </row>
    <row r="22" spans="1:6" x14ac:dyDescent="0.25">
      <c r="A22" s="21">
        <v>12</v>
      </c>
      <c r="B22" s="26" t="s">
        <v>851</v>
      </c>
      <c r="C22" s="31" t="s">
        <v>891</v>
      </c>
      <c r="D22" s="19" t="s">
        <v>841</v>
      </c>
      <c r="E22" s="2"/>
      <c r="F22" s="19"/>
    </row>
    <row r="23" spans="1:6" x14ac:dyDescent="0.25">
      <c r="A23" s="21"/>
      <c r="B23" s="26"/>
      <c r="C23" s="31" t="s">
        <v>893</v>
      </c>
      <c r="D23" s="19"/>
      <c r="E23" s="2"/>
      <c r="F23" s="19"/>
    </row>
    <row r="24" spans="1:6" x14ac:dyDescent="0.25">
      <c r="A24" s="21">
        <v>14</v>
      </c>
      <c r="B24" s="26" t="s">
        <v>882</v>
      </c>
      <c r="C24" s="31">
        <v>17</v>
      </c>
      <c r="D24" s="19" t="s">
        <v>885</v>
      </c>
      <c r="E24" s="2"/>
      <c r="F24" s="19"/>
    </row>
    <row r="25" spans="1:6" x14ac:dyDescent="0.25">
      <c r="A25" s="21">
        <v>15</v>
      </c>
      <c r="B25" s="26" t="s">
        <v>288</v>
      </c>
      <c r="C25" s="31" t="s">
        <v>891</v>
      </c>
      <c r="D25" s="19" t="s">
        <v>885</v>
      </c>
      <c r="E25" s="2"/>
      <c r="F25" s="19"/>
    </row>
    <row r="26" spans="1:6" x14ac:dyDescent="0.25">
      <c r="A26" s="21"/>
      <c r="B26" s="26"/>
      <c r="C26" s="45" t="s">
        <v>860</v>
      </c>
      <c r="D26" s="26"/>
      <c r="E26" s="2"/>
      <c r="F26" s="19"/>
    </row>
    <row r="27" spans="1:6" x14ac:dyDescent="0.25">
      <c r="A27" s="21">
        <v>16</v>
      </c>
      <c r="B27" s="26" t="s">
        <v>838</v>
      </c>
      <c r="C27" s="31">
        <v>5</v>
      </c>
      <c r="D27" s="19" t="s">
        <v>841</v>
      </c>
      <c r="E27" s="2"/>
      <c r="F27" s="19"/>
    </row>
    <row r="28" spans="1:6" x14ac:dyDescent="0.25">
      <c r="A28" s="21"/>
      <c r="B28" s="26"/>
      <c r="C28" s="31" t="s">
        <v>894</v>
      </c>
      <c r="D28" s="19"/>
      <c r="E28" s="2"/>
      <c r="F28" s="19"/>
    </row>
    <row r="29" spans="1:6" x14ac:dyDescent="0.25">
      <c r="A29" s="21">
        <v>17</v>
      </c>
      <c r="B29" s="26" t="s">
        <v>343</v>
      </c>
      <c r="C29" s="31">
        <v>8</v>
      </c>
      <c r="D29" s="19" t="s">
        <v>885</v>
      </c>
      <c r="E29" s="2"/>
      <c r="F29" s="19"/>
    </row>
    <row r="30" spans="1:6" x14ac:dyDescent="0.25">
      <c r="A30" s="21"/>
      <c r="B30" s="19" t="s">
        <v>480</v>
      </c>
      <c r="C30" s="23"/>
      <c r="D30" s="19"/>
      <c r="E30" s="2"/>
      <c r="F30" s="19"/>
    </row>
    <row r="31" spans="1:6" x14ac:dyDescent="0.25">
      <c r="A31" s="21"/>
      <c r="B31" s="19"/>
      <c r="C31" s="23"/>
      <c r="D31" s="20" t="s">
        <v>186</v>
      </c>
      <c r="E31" s="2">
        <f>SUM(C33:C34)/2</f>
        <v>2.5</v>
      </c>
      <c r="F31" s="19" t="s">
        <v>262</v>
      </c>
    </row>
    <row r="32" spans="1:6" x14ac:dyDescent="0.25">
      <c r="A32" s="1" t="s">
        <v>18</v>
      </c>
      <c r="B32" s="26"/>
      <c r="C32" s="45" t="s">
        <v>860</v>
      </c>
      <c r="D32" s="26"/>
      <c r="E32" s="2"/>
    </row>
    <row r="33" spans="1:6" x14ac:dyDescent="0.25">
      <c r="A33" s="21">
        <v>1</v>
      </c>
      <c r="B33" s="26" t="s">
        <v>20</v>
      </c>
      <c r="C33" s="31">
        <v>3</v>
      </c>
      <c r="D33" s="19" t="s">
        <v>841</v>
      </c>
      <c r="E33" s="2"/>
      <c r="F33" s="19"/>
    </row>
    <row r="34" spans="1:6" x14ac:dyDescent="0.25">
      <c r="A34" s="21">
        <v>2</v>
      </c>
      <c r="B34" s="26" t="s">
        <v>526</v>
      </c>
      <c r="C34" s="31">
        <v>2</v>
      </c>
      <c r="D34" s="19" t="s">
        <v>841</v>
      </c>
      <c r="E34" s="2"/>
      <c r="F34" s="19"/>
    </row>
    <row r="35" spans="1:6" x14ac:dyDescent="0.25">
      <c r="A35" s="21"/>
      <c r="B35" s="26"/>
      <c r="C35" s="31" t="s">
        <v>894</v>
      </c>
      <c r="D35" s="19"/>
      <c r="E35" s="2"/>
      <c r="F35" s="19"/>
    </row>
    <row r="36" spans="1:6" x14ac:dyDescent="0.25">
      <c r="A36" s="21">
        <v>3</v>
      </c>
      <c r="B36" s="26" t="s">
        <v>518</v>
      </c>
      <c r="C36" s="31">
        <v>5</v>
      </c>
      <c r="D36" s="19" t="s">
        <v>885</v>
      </c>
      <c r="E36" s="2"/>
      <c r="F36" s="19"/>
    </row>
    <row r="37" spans="1:6" x14ac:dyDescent="0.25">
      <c r="A37" s="21">
        <v>4</v>
      </c>
      <c r="B37" s="26" t="s">
        <v>195</v>
      </c>
      <c r="C37" s="31" t="s">
        <v>891</v>
      </c>
      <c r="D37" s="19" t="s">
        <v>885</v>
      </c>
      <c r="E37" s="2"/>
      <c r="F37" s="19"/>
    </row>
    <row r="38" spans="1:6" x14ac:dyDescent="0.25">
      <c r="A38" s="21"/>
      <c r="B38" s="26"/>
      <c r="C38" s="31" t="s">
        <v>846</v>
      </c>
      <c r="D38" s="19"/>
      <c r="E38" s="2"/>
      <c r="F38" s="19"/>
    </row>
    <row r="39" spans="1:6" x14ac:dyDescent="0.25">
      <c r="A39" s="21">
        <v>5</v>
      </c>
      <c r="B39" s="26" t="s">
        <v>843</v>
      </c>
      <c r="C39" s="31">
        <v>50</v>
      </c>
      <c r="D39" s="19" t="s">
        <v>885</v>
      </c>
      <c r="E39" s="2"/>
      <c r="F39" s="19"/>
    </row>
    <row r="40" spans="1:6" x14ac:dyDescent="0.25">
      <c r="A40" s="1" t="s">
        <v>115</v>
      </c>
      <c r="C40" s="23"/>
      <c r="E40" s="2"/>
    </row>
    <row r="42" spans="1:6" x14ac:dyDescent="0.25">
      <c r="A42" s="1"/>
      <c r="C42" s="23"/>
      <c r="E42" s="2"/>
    </row>
    <row r="43" spans="1:6" x14ac:dyDescent="0.25">
      <c r="A43" s="1" t="s">
        <v>128</v>
      </c>
      <c r="C43" s="23"/>
      <c r="E43" s="2"/>
    </row>
    <row r="44" spans="1:6" x14ac:dyDescent="0.25">
      <c r="A44" s="1"/>
      <c r="C44" s="23"/>
      <c r="E44" s="2"/>
    </row>
    <row r="45" spans="1:6" x14ac:dyDescent="0.25">
      <c r="A45" s="1" t="s">
        <v>129</v>
      </c>
      <c r="C45" s="23"/>
      <c r="E45" s="2"/>
    </row>
    <row r="46" spans="1:6" x14ac:dyDescent="0.25">
      <c r="A46" s="1" t="s">
        <v>0</v>
      </c>
      <c r="C46" s="23"/>
      <c r="E46" s="2"/>
    </row>
    <row r="47" spans="1:6" x14ac:dyDescent="0.25">
      <c r="A47" s="1">
        <v>1</v>
      </c>
      <c r="B47" s="1" t="s">
        <v>138</v>
      </c>
      <c r="C47" s="23" t="s">
        <v>198</v>
      </c>
      <c r="D47" s="2" t="s">
        <v>199</v>
      </c>
      <c r="E47" s="2"/>
    </row>
    <row r="48" spans="1:6" x14ac:dyDescent="0.25">
      <c r="A48" s="1"/>
      <c r="C48" s="23"/>
      <c r="E48" s="2"/>
    </row>
    <row r="49" spans="1:6" x14ac:dyDescent="0.25">
      <c r="A49" s="1" t="s">
        <v>127</v>
      </c>
      <c r="C49" s="23"/>
      <c r="E49" s="2"/>
    </row>
    <row r="51" spans="1:6" x14ac:dyDescent="0.25">
      <c r="A51" s="1" t="s">
        <v>56</v>
      </c>
      <c r="C51" s="23"/>
      <c r="E51" s="2"/>
    </row>
    <row r="52" spans="1:6" x14ac:dyDescent="0.25">
      <c r="A52" s="1"/>
      <c r="C52" s="23"/>
      <c r="E52" s="2"/>
    </row>
    <row r="53" spans="1:6" x14ac:dyDescent="0.25">
      <c r="A53" s="1" t="s">
        <v>57</v>
      </c>
      <c r="C53" s="23"/>
      <c r="E53" s="2"/>
    </row>
    <row r="54" spans="1:6" s="19" customFormat="1" x14ac:dyDescent="0.25">
      <c r="A54" s="21"/>
      <c r="C54" s="23"/>
      <c r="E54" s="2"/>
    </row>
    <row r="55" spans="1:6" x14ac:dyDescent="0.25">
      <c r="A55" s="1" t="s">
        <v>1018</v>
      </c>
      <c r="C55" s="23"/>
      <c r="D55" s="21" t="s">
        <v>152</v>
      </c>
      <c r="E55" s="2">
        <f>SUM(C57:C69)/14</f>
        <v>10.98</v>
      </c>
      <c r="F55" s="19" t="s">
        <v>153</v>
      </c>
    </row>
    <row r="56" spans="1:6" s="19" customFormat="1" x14ac:dyDescent="0.25">
      <c r="A56" s="21">
        <v>2</v>
      </c>
      <c r="B56" s="26" t="s">
        <v>138</v>
      </c>
      <c r="C56" s="31">
        <v>25.1</v>
      </c>
      <c r="D56" s="21" t="s">
        <v>1051</v>
      </c>
      <c r="E56" s="2"/>
    </row>
    <row r="57" spans="1:6" s="19" customFormat="1" x14ac:dyDescent="0.25">
      <c r="A57" s="21">
        <v>1</v>
      </c>
      <c r="B57" s="26" t="s">
        <v>4</v>
      </c>
      <c r="C57" s="31">
        <v>25.05</v>
      </c>
      <c r="D57" s="21" t="s">
        <v>1020</v>
      </c>
      <c r="E57" s="2"/>
    </row>
    <row r="58" spans="1:6" s="19" customFormat="1" x14ac:dyDescent="0.25">
      <c r="A58" s="21">
        <v>3</v>
      </c>
      <c r="B58" s="26" t="s">
        <v>33</v>
      </c>
      <c r="C58" s="31">
        <v>21.85</v>
      </c>
      <c r="D58" s="19" t="s">
        <v>1019</v>
      </c>
      <c r="E58" s="2"/>
    </row>
    <row r="59" spans="1:6" s="19" customFormat="1" x14ac:dyDescent="0.25">
      <c r="A59" s="21">
        <v>4</v>
      </c>
      <c r="B59" s="26" t="s">
        <v>1004</v>
      </c>
      <c r="C59" s="31">
        <v>11.75</v>
      </c>
      <c r="D59" s="19" t="s">
        <v>1019</v>
      </c>
      <c r="E59" s="2"/>
    </row>
    <row r="60" spans="1:6" s="19" customFormat="1" x14ac:dyDescent="0.25">
      <c r="A60" s="21">
        <v>4</v>
      </c>
      <c r="B60" s="26" t="s">
        <v>1002</v>
      </c>
      <c r="C60" s="31">
        <v>11.75</v>
      </c>
      <c r="D60" s="19" t="s">
        <v>1019</v>
      </c>
      <c r="E60" s="2"/>
    </row>
    <row r="61" spans="1:6" s="19" customFormat="1" x14ac:dyDescent="0.25">
      <c r="A61" s="21">
        <v>4</v>
      </c>
      <c r="B61" s="26" t="s">
        <v>215</v>
      </c>
      <c r="C61" s="31">
        <v>11.75</v>
      </c>
      <c r="D61" s="19" t="s">
        <v>1019</v>
      </c>
      <c r="E61" s="2"/>
    </row>
    <row r="62" spans="1:6" s="19" customFormat="1" x14ac:dyDescent="0.25">
      <c r="A62" s="21">
        <v>4</v>
      </c>
      <c r="B62" s="26" t="s">
        <v>1003</v>
      </c>
      <c r="C62" s="31">
        <v>11.75</v>
      </c>
      <c r="D62" s="19" t="s">
        <v>1019</v>
      </c>
      <c r="E62" s="2"/>
    </row>
    <row r="63" spans="1:6" s="19" customFormat="1" x14ac:dyDescent="0.25">
      <c r="A63" s="21">
        <v>8</v>
      </c>
      <c r="B63" s="26" t="s">
        <v>350</v>
      </c>
      <c r="C63" s="31">
        <v>9.26</v>
      </c>
      <c r="D63" s="19" t="s">
        <v>1019</v>
      </c>
      <c r="E63" s="2"/>
    </row>
    <row r="64" spans="1:6" s="19" customFormat="1" x14ac:dyDescent="0.25">
      <c r="A64" s="21">
        <v>8</v>
      </c>
      <c r="B64" s="26" t="s">
        <v>1005</v>
      </c>
      <c r="C64" s="31">
        <v>9.26</v>
      </c>
      <c r="D64" s="19" t="s">
        <v>1019</v>
      </c>
      <c r="E64" s="2"/>
    </row>
    <row r="65" spans="1:6" s="19" customFormat="1" x14ac:dyDescent="0.25">
      <c r="A65" s="21">
        <v>8</v>
      </c>
      <c r="B65" s="26" t="s">
        <v>1008</v>
      </c>
      <c r="C65" s="31">
        <v>9.26</v>
      </c>
      <c r="D65" s="19" t="s">
        <v>1019</v>
      </c>
      <c r="E65" s="2"/>
    </row>
    <row r="66" spans="1:6" s="19" customFormat="1" x14ac:dyDescent="0.25">
      <c r="A66" s="21">
        <v>8</v>
      </c>
      <c r="B66" s="26" t="s">
        <v>1006</v>
      </c>
      <c r="C66" s="31">
        <v>9.26</v>
      </c>
      <c r="D66" s="19" t="s">
        <v>1019</v>
      </c>
      <c r="E66" s="2"/>
    </row>
    <row r="67" spans="1:6" s="19" customFormat="1" x14ac:dyDescent="0.25">
      <c r="A67" s="21">
        <v>8</v>
      </c>
      <c r="B67" s="22" t="s">
        <v>1017</v>
      </c>
      <c r="C67" s="31">
        <v>9.26</v>
      </c>
      <c r="D67" s="19" t="s">
        <v>1019</v>
      </c>
      <c r="E67" s="2"/>
    </row>
    <row r="68" spans="1:6" s="19" customFormat="1" x14ac:dyDescent="0.25">
      <c r="A68" s="21">
        <v>13</v>
      </c>
      <c r="B68" s="26" t="s">
        <v>1000</v>
      </c>
      <c r="C68" s="31">
        <v>6.76</v>
      </c>
      <c r="D68" s="19" t="s">
        <v>1019</v>
      </c>
      <c r="E68" s="2"/>
    </row>
    <row r="69" spans="1:6" s="19" customFormat="1" x14ac:dyDescent="0.25">
      <c r="A69" s="21">
        <v>13</v>
      </c>
      <c r="B69" s="26" t="s">
        <v>288</v>
      </c>
      <c r="C69" s="31">
        <v>6.76</v>
      </c>
      <c r="D69" s="19" t="s">
        <v>1019</v>
      </c>
      <c r="E69" s="2"/>
    </row>
    <row r="70" spans="1:6" s="19" customFormat="1" x14ac:dyDescent="0.25">
      <c r="A70" s="21"/>
      <c r="B70" s="19" t="s">
        <v>480</v>
      </c>
      <c r="C70" s="31"/>
      <c r="E70" s="2"/>
    </row>
    <row r="71" spans="1:6" s="19" customFormat="1" x14ac:dyDescent="0.25">
      <c r="A71" s="21" t="s">
        <v>27</v>
      </c>
      <c r="C71" s="31"/>
      <c r="D71" s="21" t="s">
        <v>152</v>
      </c>
      <c r="E71" s="2">
        <f>SUM(C72:C75)/4</f>
        <v>9.6574999999999989</v>
      </c>
      <c r="F71" s="19" t="s">
        <v>153</v>
      </c>
    </row>
    <row r="72" spans="1:6" s="19" customFormat="1" x14ac:dyDescent="0.25">
      <c r="A72" s="21">
        <v>1</v>
      </c>
      <c r="B72" s="26" t="s">
        <v>20</v>
      </c>
      <c r="C72" s="31">
        <v>15.85</v>
      </c>
      <c r="D72" s="21" t="s">
        <v>1020</v>
      </c>
      <c r="E72" s="2"/>
    </row>
    <row r="73" spans="1:6" s="19" customFormat="1" x14ac:dyDescent="0.25">
      <c r="A73" s="21">
        <v>2</v>
      </c>
      <c r="B73" s="22" t="s">
        <v>1016</v>
      </c>
      <c r="C73" s="31">
        <v>9.26</v>
      </c>
      <c r="D73" s="19" t="s">
        <v>1019</v>
      </c>
      <c r="E73" s="2"/>
    </row>
    <row r="74" spans="1:6" s="19" customFormat="1" x14ac:dyDescent="0.25">
      <c r="A74" s="21">
        <v>3</v>
      </c>
      <c r="B74" s="26" t="s">
        <v>1011</v>
      </c>
      <c r="C74" s="31">
        <v>6.76</v>
      </c>
      <c r="D74" s="19" t="s">
        <v>1019</v>
      </c>
      <c r="E74" s="2"/>
    </row>
    <row r="75" spans="1:6" s="19" customFormat="1" x14ac:dyDescent="0.25">
      <c r="A75" s="21">
        <v>4</v>
      </c>
      <c r="B75" s="26" t="s">
        <v>1012</v>
      </c>
      <c r="C75" s="31">
        <v>6.76</v>
      </c>
      <c r="D75" s="19" t="s">
        <v>1019</v>
      </c>
      <c r="E75" s="2"/>
    </row>
    <row r="76" spans="1:6" s="19" customFormat="1" x14ac:dyDescent="0.25">
      <c r="A76" s="21"/>
      <c r="B76" s="19" t="s">
        <v>480</v>
      </c>
      <c r="C76" s="31"/>
      <c r="E76" s="2"/>
    </row>
    <row r="77" spans="1:6" s="19" customFormat="1" x14ac:dyDescent="0.25">
      <c r="A77" s="21"/>
      <c r="C77" s="23"/>
      <c r="E77" s="2"/>
    </row>
    <row r="78" spans="1:6" x14ac:dyDescent="0.25">
      <c r="A78" s="1" t="s">
        <v>58</v>
      </c>
      <c r="C78" s="23" t="s">
        <v>80</v>
      </c>
      <c r="E78" s="2"/>
    </row>
    <row r="79" spans="1:6" x14ac:dyDescent="0.25">
      <c r="A79" s="1" t="s">
        <v>0</v>
      </c>
      <c r="C79" s="23"/>
      <c r="D79" s="1" t="s">
        <v>152</v>
      </c>
      <c r="E79" s="2">
        <f>SUM(C80:C88)/9</f>
        <v>90.644444444444446</v>
      </c>
      <c r="F79" t="s">
        <v>153</v>
      </c>
    </row>
    <row r="80" spans="1:6" x14ac:dyDescent="0.25">
      <c r="A80" s="1">
        <v>1</v>
      </c>
      <c r="B80" t="s">
        <v>33</v>
      </c>
      <c r="C80" s="23">
        <v>110.5</v>
      </c>
      <c r="D80" t="s">
        <v>531</v>
      </c>
      <c r="E80" s="2"/>
    </row>
    <row r="81" spans="1:6" x14ac:dyDescent="0.25">
      <c r="A81" s="1">
        <v>2</v>
      </c>
      <c r="B81" t="s">
        <v>163</v>
      </c>
      <c r="C81" s="23">
        <v>105.1</v>
      </c>
      <c r="D81" t="s">
        <v>531</v>
      </c>
      <c r="E81" s="2"/>
    </row>
    <row r="82" spans="1:6" x14ac:dyDescent="0.25">
      <c r="A82" s="1">
        <v>3</v>
      </c>
      <c r="B82" t="s">
        <v>32</v>
      </c>
      <c r="C82" s="23">
        <v>100.1</v>
      </c>
      <c r="D82" t="s">
        <v>531</v>
      </c>
      <c r="E82" s="2"/>
    </row>
    <row r="83" spans="1:6" x14ac:dyDescent="0.25">
      <c r="A83" s="1">
        <v>3</v>
      </c>
      <c r="B83" t="s">
        <v>7</v>
      </c>
      <c r="C83" s="23">
        <v>100.1</v>
      </c>
      <c r="D83" t="s">
        <v>531</v>
      </c>
      <c r="E83" s="2"/>
    </row>
    <row r="84" spans="1:6" x14ac:dyDescent="0.25">
      <c r="A84" s="1">
        <v>3</v>
      </c>
      <c r="B84" t="s">
        <v>4</v>
      </c>
      <c r="C84" s="23">
        <v>100.1</v>
      </c>
      <c r="D84" t="s">
        <v>531</v>
      </c>
      <c r="E84" s="2"/>
    </row>
    <row r="85" spans="1:6" x14ac:dyDescent="0.25">
      <c r="A85" s="1">
        <v>4</v>
      </c>
      <c r="B85" t="s">
        <v>534</v>
      </c>
      <c r="C85" s="23">
        <v>89.1</v>
      </c>
      <c r="D85" t="s">
        <v>531</v>
      </c>
      <c r="E85" s="2"/>
    </row>
    <row r="86" spans="1:6" x14ac:dyDescent="0.25">
      <c r="A86" s="1">
        <v>5</v>
      </c>
      <c r="B86" t="s">
        <v>5</v>
      </c>
      <c r="C86" s="23">
        <v>78.900000000000006</v>
      </c>
      <c r="D86" t="s">
        <v>531</v>
      </c>
      <c r="E86" s="2"/>
    </row>
    <row r="87" spans="1:6" x14ac:dyDescent="0.25">
      <c r="A87" s="1">
        <v>5</v>
      </c>
      <c r="B87" t="s">
        <v>1</v>
      </c>
      <c r="C87" s="23">
        <v>78.900000000000006</v>
      </c>
      <c r="D87" t="s">
        <v>531</v>
      </c>
      <c r="E87" s="2"/>
    </row>
    <row r="88" spans="1:6" x14ac:dyDescent="0.25">
      <c r="A88" s="1">
        <v>6</v>
      </c>
      <c r="B88" t="s">
        <v>533</v>
      </c>
      <c r="C88" s="23">
        <v>53</v>
      </c>
      <c r="D88" t="s">
        <v>531</v>
      </c>
      <c r="E88" s="2"/>
    </row>
    <row r="89" spans="1:6" x14ac:dyDescent="0.25">
      <c r="A89" s="1"/>
      <c r="C89" s="23"/>
      <c r="E89" s="2"/>
    </row>
    <row r="90" spans="1:6" x14ac:dyDescent="0.25">
      <c r="A90" s="1"/>
      <c r="B90" t="s">
        <v>480</v>
      </c>
      <c r="C90" s="23"/>
      <c r="E90" s="2"/>
    </row>
    <row r="91" spans="1:6" x14ac:dyDescent="0.25">
      <c r="A91" s="1" t="s">
        <v>27</v>
      </c>
      <c r="C91" s="23"/>
      <c r="D91" s="1" t="s">
        <v>152</v>
      </c>
      <c r="E91" s="2">
        <f>SUM(C92:C95)/4</f>
        <v>71.487499999999997</v>
      </c>
      <c r="F91" t="s">
        <v>153</v>
      </c>
    </row>
    <row r="92" spans="1:6" x14ac:dyDescent="0.25">
      <c r="A92" s="1">
        <v>1</v>
      </c>
      <c r="B92" t="s">
        <v>524</v>
      </c>
      <c r="C92" s="23">
        <v>89.95</v>
      </c>
      <c r="D92" t="s">
        <v>259</v>
      </c>
      <c r="E92" s="2"/>
    </row>
    <row r="93" spans="1:6" x14ac:dyDescent="0.25">
      <c r="A93" s="1">
        <v>2</v>
      </c>
      <c r="B93" t="s">
        <v>20</v>
      </c>
      <c r="C93" s="23">
        <v>79</v>
      </c>
      <c r="D93" t="s">
        <v>259</v>
      </c>
      <c r="E93" s="2"/>
    </row>
    <row r="94" spans="1:6" x14ac:dyDescent="0.25">
      <c r="A94" s="1">
        <v>3</v>
      </c>
      <c r="B94" t="s">
        <v>21</v>
      </c>
      <c r="C94" s="23">
        <v>64</v>
      </c>
      <c r="D94" t="s">
        <v>259</v>
      </c>
      <c r="E94" s="2"/>
    </row>
    <row r="95" spans="1:6" x14ac:dyDescent="0.25">
      <c r="A95" s="1">
        <v>4</v>
      </c>
      <c r="B95" t="s">
        <v>532</v>
      </c>
      <c r="C95" s="23">
        <v>53</v>
      </c>
      <c r="D95" t="s">
        <v>531</v>
      </c>
      <c r="E95" s="2"/>
    </row>
    <row r="96" spans="1:6" x14ac:dyDescent="0.25">
      <c r="A96" s="1"/>
      <c r="C96" s="23"/>
      <c r="E96" s="2"/>
    </row>
    <row r="97" spans="1:6" x14ac:dyDescent="0.25">
      <c r="A97" s="1"/>
      <c r="B97" t="s">
        <v>480</v>
      </c>
      <c r="C97" s="23"/>
      <c r="E97" s="2"/>
    </row>
    <row r="98" spans="1:6" x14ac:dyDescent="0.25">
      <c r="A98" s="1" t="s">
        <v>59</v>
      </c>
      <c r="C98" s="23"/>
      <c r="E98" s="2"/>
    </row>
    <row r="99" spans="1:6" x14ac:dyDescent="0.25">
      <c r="A99" s="1" t="s">
        <v>0</v>
      </c>
      <c r="C99" s="23"/>
      <c r="D99" s="1" t="s">
        <v>152</v>
      </c>
      <c r="E99" s="2">
        <f>SUM(C100:C103)/4</f>
        <v>16.487499999999997</v>
      </c>
      <c r="F99" t="s">
        <v>153</v>
      </c>
    </row>
    <row r="100" spans="1:6" x14ac:dyDescent="0.25">
      <c r="A100" s="1">
        <v>1</v>
      </c>
      <c r="B100" t="s">
        <v>4</v>
      </c>
      <c r="C100" s="23">
        <v>18.899999999999999</v>
      </c>
      <c r="D100" t="s">
        <v>259</v>
      </c>
      <c r="E100" s="2"/>
    </row>
    <row r="101" spans="1:6" x14ac:dyDescent="0.25">
      <c r="A101" s="1">
        <v>2</v>
      </c>
      <c r="B101" t="s">
        <v>33</v>
      </c>
      <c r="C101" s="23">
        <v>17.899999999999999</v>
      </c>
      <c r="D101" t="s">
        <v>259</v>
      </c>
      <c r="E101" s="2"/>
    </row>
    <row r="102" spans="1:6" x14ac:dyDescent="0.25">
      <c r="A102" s="1">
        <v>2</v>
      </c>
      <c r="B102" t="s">
        <v>163</v>
      </c>
      <c r="C102" s="23">
        <v>17.899999999999999</v>
      </c>
      <c r="D102" t="s">
        <v>259</v>
      </c>
      <c r="E102" s="2"/>
    </row>
    <row r="103" spans="1:6" x14ac:dyDescent="0.25">
      <c r="A103" s="1">
        <v>4</v>
      </c>
      <c r="B103" t="s">
        <v>160</v>
      </c>
      <c r="C103" s="23">
        <v>11.25</v>
      </c>
      <c r="D103" t="s">
        <v>259</v>
      </c>
      <c r="E103" s="2"/>
    </row>
    <row r="104" spans="1:6" x14ac:dyDescent="0.25">
      <c r="A104" s="1"/>
      <c r="B104" t="s">
        <v>480</v>
      </c>
      <c r="C104" s="23"/>
      <c r="E104" s="2"/>
    </row>
    <row r="105" spans="1:6" x14ac:dyDescent="0.25">
      <c r="A105" s="1" t="s">
        <v>27</v>
      </c>
      <c r="C105" s="23"/>
      <c r="D105" s="1" t="s">
        <v>152</v>
      </c>
      <c r="E105" s="2">
        <f>SUM(C106:C108)/3</f>
        <v>12.083333333333334</v>
      </c>
      <c r="F105" t="s">
        <v>153</v>
      </c>
    </row>
    <row r="106" spans="1:6" x14ac:dyDescent="0.25">
      <c r="A106" s="1">
        <v>1</v>
      </c>
      <c r="B106" t="s">
        <v>22</v>
      </c>
      <c r="C106" s="23">
        <v>13.75</v>
      </c>
      <c r="D106" t="s">
        <v>259</v>
      </c>
      <c r="E106" s="2"/>
    </row>
    <row r="107" spans="1:6" x14ac:dyDescent="0.25">
      <c r="A107" s="1">
        <v>2</v>
      </c>
      <c r="B107" t="s">
        <v>20</v>
      </c>
      <c r="C107" s="23">
        <v>11.25</v>
      </c>
      <c r="D107" t="s">
        <v>259</v>
      </c>
      <c r="E107" s="2"/>
    </row>
    <row r="108" spans="1:6" x14ac:dyDescent="0.25">
      <c r="A108" s="1">
        <v>3</v>
      </c>
      <c r="B108" t="s">
        <v>21</v>
      </c>
      <c r="C108" s="23">
        <v>11.25</v>
      </c>
      <c r="D108" t="s">
        <v>259</v>
      </c>
      <c r="E108" s="2"/>
    </row>
    <row r="109" spans="1:6" ht="15.75" customHeight="1" x14ac:dyDescent="0.25">
      <c r="A109" s="1"/>
      <c r="B109" s="19" t="s">
        <v>480</v>
      </c>
      <c r="C109" s="23"/>
      <c r="E109" s="2"/>
    </row>
    <row r="110" spans="1:6" s="19" customFormat="1" ht="15.75" customHeight="1" x14ac:dyDescent="0.25">
      <c r="A110" s="21"/>
      <c r="C110" s="23"/>
      <c r="E110" s="2"/>
    </row>
    <row r="111" spans="1:6" x14ac:dyDescent="0.25">
      <c r="A111" t="s">
        <v>1096</v>
      </c>
    </row>
    <row r="112" spans="1:6" s="19" customFormat="1" x14ac:dyDescent="0.25">
      <c r="A112" s="19" t="s">
        <v>0</v>
      </c>
    </row>
    <row r="113" spans="1:4" x14ac:dyDescent="0.25">
      <c r="A113" s="21">
        <v>1</v>
      </c>
      <c r="B113" t="s">
        <v>163</v>
      </c>
      <c r="C113" s="23">
        <v>65.599999999999994</v>
      </c>
      <c r="D113" t="s">
        <v>1097</v>
      </c>
    </row>
    <row r="114" spans="1:4" s="19" customFormat="1" x14ac:dyDescent="0.25">
      <c r="A114" s="21">
        <v>2</v>
      </c>
      <c r="B114" s="19" t="s">
        <v>1030</v>
      </c>
      <c r="C114" s="23">
        <v>47.36</v>
      </c>
      <c r="D114" s="19" t="s">
        <v>1097</v>
      </c>
    </row>
    <row r="115" spans="1:4" x14ac:dyDescent="0.25">
      <c r="A115" s="21">
        <v>3</v>
      </c>
      <c r="B115" t="s">
        <v>1098</v>
      </c>
      <c r="C115" s="23">
        <v>46.5</v>
      </c>
      <c r="D115" s="19" t="s">
        <v>1097</v>
      </c>
    </row>
    <row r="116" spans="1:4" x14ac:dyDescent="0.25">
      <c r="A116" s="21">
        <v>4</v>
      </c>
      <c r="B116" t="s">
        <v>4</v>
      </c>
      <c r="C116" s="23">
        <v>46.4</v>
      </c>
      <c r="D116" s="19" t="s">
        <v>1097</v>
      </c>
    </row>
    <row r="117" spans="1:4" s="19" customFormat="1" x14ac:dyDescent="0.25">
      <c r="A117" s="21">
        <v>5</v>
      </c>
      <c r="B117" s="19" t="s">
        <v>803</v>
      </c>
      <c r="C117" s="23">
        <v>41.13</v>
      </c>
      <c r="D117" s="19" t="s">
        <v>1097</v>
      </c>
    </row>
    <row r="118" spans="1:4" x14ac:dyDescent="0.25">
      <c r="A118" s="21">
        <v>6</v>
      </c>
      <c r="B118" t="s">
        <v>10</v>
      </c>
      <c r="C118" s="23">
        <v>40.47</v>
      </c>
      <c r="D118" s="19" t="s">
        <v>1097</v>
      </c>
    </row>
    <row r="119" spans="1:4" x14ac:dyDescent="0.25">
      <c r="A119" s="21">
        <v>7</v>
      </c>
      <c r="B119" t="s">
        <v>1099</v>
      </c>
      <c r="C119" s="23">
        <v>36.9</v>
      </c>
      <c r="D119" s="19" t="s">
        <v>1097</v>
      </c>
    </row>
    <row r="120" spans="1:4" x14ac:dyDescent="0.25">
      <c r="A120" s="21"/>
      <c r="B120" s="19" t="s">
        <v>480</v>
      </c>
    </row>
    <row r="121" spans="1:4" x14ac:dyDescent="0.25">
      <c r="A121" s="21" t="s">
        <v>27</v>
      </c>
    </row>
    <row r="122" spans="1:4" x14ac:dyDescent="0.25">
      <c r="A122" s="21">
        <v>1</v>
      </c>
      <c r="B122" t="s">
        <v>1100</v>
      </c>
      <c r="C122" s="23">
        <v>44</v>
      </c>
      <c r="D122" s="19" t="s">
        <v>1097</v>
      </c>
    </row>
    <row r="123" spans="1:4" x14ac:dyDescent="0.25">
      <c r="A123" s="21">
        <v>2</v>
      </c>
      <c r="B123" t="s">
        <v>20</v>
      </c>
      <c r="C123" s="23">
        <v>43.4</v>
      </c>
      <c r="D123" s="19" t="s">
        <v>1097</v>
      </c>
    </row>
    <row r="124" spans="1:4" x14ac:dyDescent="0.25">
      <c r="A124" s="21">
        <v>3</v>
      </c>
      <c r="B124" t="s">
        <v>195</v>
      </c>
      <c r="C124" s="23">
        <v>37.049999999999997</v>
      </c>
      <c r="D124" s="19" t="s">
        <v>1097</v>
      </c>
    </row>
    <row r="125" spans="1:4" x14ac:dyDescent="0.25">
      <c r="B125" s="19" t="s">
        <v>480</v>
      </c>
    </row>
    <row r="127" spans="1:4" x14ac:dyDescent="0.25">
      <c r="A127" s="70" t="s">
        <v>1200</v>
      </c>
      <c r="C127" s="20"/>
    </row>
    <row r="128" spans="1:4" x14ac:dyDescent="0.25">
      <c r="A128" s="19" t="s">
        <v>1201</v>
      </c>
      <c r="C128" s="20"/>
    </row>
    <row r="129" spans="1:4" x14ac:dyDescent="0.25">
      <c r="A129" s="19" t="s">
        <v>31</v>
      </c>
      <c r="B129" s="19"/>
      <c r="C129" s="20"/>
    </row>
    <row r="130" spans="1:4" x14ac:dyDescent="0.25">
      <c r="A130" s="21">
        <v>1</v>
      </c>
      <c r="B130" s="19" t="s">
        <v>138</v>
      </c>
      <c r="C130" s="20">
        <v>114.85</v>
      </c>
      <c r="D130" t="s">
        <v>1191</v>
      </c>
    </row>
    <row r="131" spans="1:4" x14ac:dyDescent="0.25">
      <c r="A131" s="21">
        <v>1</v>
      </c>
      <c r="B131" s="19" t="s">
        <v>4</v>
      </c>
      <c r="C131" s="20">
        <v>114.85</v>
      </c>
      <c r="D131" s="19" t="s">
        <v>1191</v>
      </c>
    </row>
    <row r="132" spans="1:4" x14ac:dyDescent="0.25">
      <c r="A132" s="21">
        <v>3</v>
      </c>
      <c r="B132" s="19" t="s">
        <v>446</v>
      </c>
      <c r="C132" s="20">
        <v>85</v>
      </c>
      <c r="D132" s="19" t="s">
        <v>1191</v>
      </c>
    </row>
    <row r="133" spans="1:4" x14ac:dyDescent="0.25">
      <c r="A133" s="21">
        <v>3</v>
      </c>
      <c r="B133" s="19" t="s">
        <v>135</v>
      </c>
      <c r="C133" s="20">
        <v>85</v>
      </c>
      <c r="D133" s="19" t="s">
        <v>1191</v>
      </c>
    </row>
    <row r="134" spans="1:4" x14ac:dyDescent="0.25">
      <c r="A134" s="19"/>
      <c r="B134" s="19" t="s">
        <v>480</v>
      </c>
      <c r="C134" s="20"/>
    </row>
    <row r="135" spans="1:4" x14ac:dyDescent="0.25">
      <c r="A135" s="19" t="s">
        <v>27</v>
      </c>
      <c r="B135" s="19"/>
      <c r="C135" s="20"/>
    </row>
    <row r="136" spans="1:4" x14ac:dyDescent="0.25">
      <c r="A136" s="21">
        <v>1</v>
      </c>
      <c r="B136" s="19" t="s">
        <v>20</v>
      </c>
      <c r="C136" s="20">
        <v>47</v>
      </c>
      <c r="D136" s="19" t="s">
        <v>1191</v>
      </c>
    </row>
    <row r="137" spans="1:4" x14ac:dyDescent="0.25">
      <c r="B137" s="19" t="s">
        <v>480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2"/>
  <sheetViews>
    <sheetView topLeftCell="A109" workbookViewId="0">
      <selection activeCell="A125" sqref="A125:D157"/>
    </sheetView>
  </sheetViews>
  <sheetFormatPr baseColWidth="10" defaultRowHeight="15" x14ac:dyDescent="0.25"/>
  <cols>
    <col min="1" max="1" width="4.140625" customWidth="1"/>
    <col min="2" max="2" width="26.140625" customWidth="1"/>
    <col min="3" max="3" width="16.7109375" customWidth="1"/>
    <col min="4" max="4" width="28.85546875" customWidth="1"/>
    <col min="11" max="11" width="22.7109375" customWidth="1"/>
  </cols>
  <sheetData>
    <row r="1" spans="1:6" x14ac:dyDescent="0.25">
      <c r="A1" s="21"/>
      <c r="B1" s="21"/>
      <c r="C1" s="45"/>
    </row>
    <row r="2" spans="1:6" x14ac:dyDescent="0.25">
      <c r="A2" s="21"/>
      <c r="B2" s="43" t="s">
        <v>643</v>
      </c>
      <c r="C2" s="45"/>
    </row>
    <row r="3" spans="1:6" x14ac:dyDescent="0.25">
      <c r="A3" s="21"/>
      <c r="B3" s="21"/>
      <c r="C3" s="45"/>
    </row>
    <row r="4" spans="1:6" x14ac:dyDescent="0.25">
      <c r="A4" s="21" t="s">
        <v>650</v>
      </c>
      <c r="C4" s="45"/>
    </row>
    <row r="5" spans="1:6" x14ac:dyDescent="0.25">
      <c r="A5" s="21" t="s">
        <v>0</v>
      </c>
      <c r="B5" s="21"/>
      <c r="C5" s="20" t="s">
        <v>548</v>
      </c>
      <c r="D5" s="1" t="s">
        <v>152</v>
      </c>
      <c r="E5" s="2">
        <f>SUM(C6:C45)/40</f>
        <v>10.725500000000002</v>
      </c>
      <c r="F5" t="s">
        <v>153</v>
      </c>
    </row>
    <row r="6" spans="1:6" x14ac:dyDescent="0.25">
      <c r="A6" s="21">
        <v>1</v>
      </c>
      <c r="B6" s="21" t="s">
        <v>141</v>
      </c>
      <c r="C6" s="45">
        <v>20.6</v>
      </c>
      <c r="D6" s="19" t="s">
        <v>626</v>
      </c>
      <c r="E6" s="2"/>
    </row>
    <row r="7" spans="1:6" x14ac:dyDescent="0.25">
      <c r="A7" s="21">
        <v>2</v>
      </c>
      <c r="B7" s="21" t="s">
        <v>629</v>
      </c>
      <c r="C7" s="45">
        <v>20.2</v>
      </c>
      <c r="D7" s="19" t="s">
        <v>630</v>
      </c>
      <c r="E7" s="2"/>
      <c r="F7" s="19"/>
    </row>
    <row r="8" spans="1:6" x14ac:dyDescent="0.25">
      <c r="A8" s="21">
        <v>3</v>
      </c>
      <c r="B8" s="21" t="s">
        <v>138</v>
      </c>
      <c r="C8" s="45">
        <v>16.05</v>
      </c>
      <c r="D8" t="s">
        <v>222</v>
      </c>
      <c r="E8" s="2"/>
    </row>
    <row r="9" spans="1:6" x14ac:dyDescent="0.25">
      <c r="A9" s="21">
        <v>4</v>
      </c>
      <c r="B9" s="21" t="s">
        <v>33</v>
      </c>
      <c r="C9" s="45">
        <v>14.3</v>
      </c>
      <c r="D9" s="19" t="s">
        <v>626</v>
      </c>
      <c r="E9" s="2"/>
      <c r="F9" s="19"/>
    </row>
    <row r="10" spans="1:6" x14ac:dyDescent="0.25">
      <c r="A10" s="21">
        <v>5</v>
      </c>
      <c r="B10" s="21" t="s">
        <v>1</v>
      </c>
      <c r="C10" s="45">
        <v>13.3</v>
      </c>
      <c r="D10" t="s">
        <v>222</v>
      </c>
      <c r="E10" s="2"/>
    </row>
    <row r="11" spans="1:6" x14ac:dyDescent="0.25">
      <c r="A11" s="21">
        <v>5</v>
      </c>
      <c r="B11" s="21" t="s">
        <v>207</v>
      </c>
      <c r="C11" s="45">
        <v>13.3</v>
      </c>
      <c r="D11" t="s">
        <v>222</v>
      </c>
      <c r="E11" s="2"/>
    </row>
    <row r="12" spans="1:6" s="19" customFormat="1" x14ac:dyDescent="0.25">
      <c r="A12" s="21">
        <v>7</v>
      </c>
      <c r="B12" t="s">
        <v>755</v>
      </c>
      <c r="C12" s="20">
        <v>14.15</v>
      </c>
      <c r="D12" s="19" t="s">
        <v>1391</v>
      </c>
      <c r="E12" s="2"/>
    </row>
    <row r="13" spans="1:6" x14ac:dyDescent="0.25">
      <c r="A13" s="21">
        <v>8</v>
      </c>
      <c r="B13" s="21" t="s">
        <v>622</v>
      </c>
      <c r="C13" s="45">
        <v>12.4</v>
      </c>
      <c r="D13" s="19" t="s">
        <v>626</v>
      </c>
      <c r="E13" s="2"/>
      <c r="F13" s="19"/>
    </row>
    <row r="14" spans="1:6" x14ac:dyDescent="0.25">
      <c r="A14" s="21">
        <v>9</v>
      </c>
      <c r="B14" s="21" t="s">
        <v>208</v>
      </c>
      <c r="C14" s="45">
        <v>12</v>
      </c>
      <c r="D14" t="s">
        <v>222</v>
      </c>
      <c r="E14" s="2"/>
    </row>
    <row r="15" spans="1:6" x14ac:dyDescent="0.25">
      <c r="A15" s="21">
        <v>10</v>
      </c>
      <c r="B15" s="21" t="s">
        <v>350</v>
      </c>
      <c r="C15" s="45">
        <v>11.65</v>
      </c>
      <c r="D15" s="19" t="s">
        <v>992</v>
      </c>
      <c r="E15" s="2"/>
      <c r="F15" s="19"/>
    </row>
    <row r="16" spans="1:6" s="19" customFormat="1" x14ac:dyDescent="0.25">
      <c r="A16" s="21">
        <v>11</v>
      </c>
      <c r="B16" t="s">
        <v>1387</v>
      </c>
      <c r="C16" s="20">
        <v>11.55</v>
      </c>
      <c r="D16" s="19" t="s">
        <v>1393</v>
      </c>
      <c r="E16" s="2"/>
    </row>
    <row r="17" spans="1:10" x14ac:dyDescent="0.25">
      <c r="A17" s="21">
        <v>12</v>
      </c>
      <c r="B17" s="21" t="s">
        <v>17</v>
      </c>
      <c r="C17" s="45">
        <v>11.4</v>
      </c>
      <c r="D17" s="19" t="s">
        <v>626</v>
      </c>
      <c r="E17" s="2"/>
      <c r="F17" s="19"/>
    </row>
    <row r="18" spans="1:10" x14ac:dyDescent="0.25">
      <c r="A18" s="21">
        <v>12</v>
      </c>
      <c r="B18" s="21" t="s">
        <v>343</v>
      </c>
      <c r="C18" s="45">
        <v>11.4</v>
      </c>
      <c r="D18" s="19" t="s">
        <v>626</v>
      </c>
      <c r="E18" s="2"/>
      <c r="F18" s="19"/>
    </row>
    <row r="19" spans="1:10" x14ac:dyDescent="0.25">
      <c r="A19" s="21">
        <v>12</v>
      </c>
      <c r="B19" s="21" t="s">
        <v>10</v>
      </c>
      <c r="C19" s="45">
        <v>11.4</v>
      </c>
      <c r="D19" s="19" t="s">
        <v>626</v>
      </c>
      <c r="E19" s="2"/>
      <c r="F19" s="19"/>
      <c r="J19" s="19"/>
    </row>
    <row r="20" spans="1:10" x14ac:dyDescent="0.25">
      <c r="A20" s="21">
        <v>12</v>
      </c>
      <c r="B20" s="21" t="s">
        <v>618</v>
      </c>
      <c r="C20" s="45">
        <v>11.4</v>
      </c>
      <c r="D20" s="19" t="s">
        <v>626</v>
      </c>
      <c r="E20" s="2"/>
      <c r="F20" s="19"/>
    </row>
    <row r="21" spans="1:10" x14ac:dyDescent="0.25">
      <c r="A21" s="21">
        <v>12</v>
      </c>
      <c r="B21" s="21" t="s">
        <v>619</v>
      </c>
      <c r="C21" s="45">
        <v>11.4</v>
      </c>
      <c r="D21" s="19" t="s">
        <v>626</v>
      </c>
      <c r="E21" s="2"/>
      <c r="F21" s="19"/>
      <c r="J21" s="19"/>
    </row>
    <row r="22" spans="1:10" x14ac:dyDescent="0.25">
      <c r="A22" s="21">
        <v>12</v>
      </c>
      <c r="B22" s="21" t="s">
        <v>15</v>
      </c>
      <c r="C22" s="45">
        <v>11.4</v>
      </c>
      <c r="D22" s="19" t="s">
        <v>626</v>
      </c>
      <c r="E22" s="2"/>
      <c r="J22" s="19"/>
    </row>
    <row r="23" spans="1:10" s="19" customFormat="1" x14ac:dyDescent="0.25">
      <c r="A23" s="21">
        <v>18</v>
      </c>
      <c r="B23" t="s">
        <v>1386</v>
      </c>
      <c r="C23" s="20">
        <v>11.3</v>
      </c>
      <c r="D23" s="19" t="s">
        <v>1394</v>
      </c>
      <c r="E23" s="2"/>
      <c r="H23" s="20"/>
    </row>
    <row r="24" spans="1:10" x14ac:dyDescent="0.25">
      <c r="A24" s="21">
        <v>19</v>
      </c>
      <c r="B24" s="21" t="s">
        <v>205</v>
      </c>
      <c r="C24" s="45">
        <v>10.3</v>
      </c>
      <c r="D24" t="s">
        <v>222</v>
      </c>
      <c r="E24" s="2"/>
      <c r="F24" s="19"/>
    </row>
    <row r="25" spans="1:10" x14ac:dyDescent="0.25">
      <c r="A25" s="21">
        <v>20</v>
      </c>
      <c r="B25" s="21" t="s">
        <v>617</v>
      </c>
      <c r="C25" s="45">
        <v>10.25</v>
      </c>
      <c r="D25" s="19" t="s">
        <v>626</v>
      </c>
      <c r="F25" s="19"/>
    </row>
    <row r="26" spans="1:10" x14ac:dyDescent="0.25">
      <c r="A26" s="21">
        <v>20</v>
      </c>
      <c r="B26" s="21" t="s">
        <v>11</v>
      </c>
      <c r="C26" s="45">
        <v>10.25</v>
      </c>
      <c r="D26" s="19" t="s">
        <v>626</v>
      </c>
      <c r="E26" s="2"/>
      <c r="F26" s="19"/>
    </row>
    <row r="27" spans="1:10" x14ac:dyDescent="0.25">
      <c r="A27" s="21">
        <v>22</v>
      </c>
      <c r="B27" s="21" t="s">
        <v>209</v>
      </c>
      <c r="C27" s="45">
        <v>10.050000000000001</v>
      </c>
      <c r="D27" t="s">
        <v>206</v>
      </c>
      <c r="E27" s="2"/>
    </row>
    <row r="28" spans="1:10" x14ac:dyDescent="0.25">
      <c r="A28" s="21">
        <v>22</v>
      </c>
      <c r="B28" s="21" t="s">
        <v>210</v>
      </c>
      <c r="C28" s="45">
        <v>10.050000000000001</v>
      </c>
      <c r="D28" t="s">
        <v>206</v>
      </c>
      <c r="E28" s="2"/>
    </row>
    <row r="29" spans="1:10" x14ac:dyDescent="0.25">
      <c r="A29" s="21">
        <v>22</v>
      </c>
      <c r="B29" s="21" t="s">
        <v>211</v>
      </c>
      <c r="C29" s="45">
        <v>10.050000000000001</v>
      </c>
      <c r="D29" t="s">
        <v>206</v>
      </c>
      <c r="E29" s="2"/>
    </row>
    <row r="30" spans="1:10" x14ac:dyDescent="0.25">
      <c r="A30" s="21">
        <v>22</v>
      </c>
      <c r="B30" s="21" t="s">
        <v>212</v>
      </c>
      <c r="C30" s="45">
        <v>10.050000000000001</v>
      </c>
      <c r="D30" t="s">
        <v>206</v>
      </c>
      <c r="E30" s="2"/>
    </row>
    <row r="31" spans="1:10" s="19" customFormat="1" x14ac:dyDescent="0.25">
      <c r="A31" s="21">
        <v>26</v>
      </c>
      <c r="B31" t="s">
        <v>1385</v>
      </c>
      <c r="C31" s="20">
        <v>10</v>
      </c>
      <c r="D31" s="19" t="s">
        <v>1392</v>
      </c>
      <c r="E31" s="2"/>
    </row>
    <row r="32" spans="1:10" x14ac:dyDescent="0.25">
      <c r="A32" s="21">
        <v>27</v>
      </c>
      <c r="B32" s="21" t="s">
        <v>621</v>
      </c>
      <c r="C32" s="45">
        <v>9.26</v>
      </c>
      <c r="D32" s="19" t="s">
        <v>626</v>
      </c>
      <c r="E32" s="2"/>
      <c r="F32" s="19"/>
    </row>
    <row r="33" spans="1:14" x14ac:dyDescent="0.25">
      <c r="A33" s="21">
        <v>28</v>
      </c>
      <c r="B33" s="21" t="s">
        <v>213</v>
      </c>
      <c r="C33" s="45">
        <v>9.1</v>
      </c>
      <c r="D33" t="s">
        <v>206</v>
      </c>
      <c r="E33" s="2"/>
    </row>
    <row r="34" spans="1:14" x14ac:dyDescent="0.25">
      <c r="A34" s="21">
        <v>28</v>
      </c>
      <c r="B34" s="21" t="s">
        <v>214</v>
      </c>
      <c r="C34" s="45">
        <v>9.1</v>
      </c>
      <c r="D34" t="s">
        <v>206</v>
      </c>
      <c r="E34" s="2"/>
    </row>
    <row r="35" spans="1:14" x14ac:dyDescent="0.25">
      <c r="A35" s="21">
        <v>28</v>
      </c>
      <c r="B35" s="21" t="s">
        <v>215</v>
      </c>
      <c r="C35" s="45">
        <v>9.1</v>
      </c>
      <c r="D35" t="s">
        <v>206</v>
      </c>
      <c r="E35" s="2"/>
    </row>
    <row r="36" spans="1:14" x14ac:dyDescent="0.25">
      <c r="A36" s="21">
        <v>31</v>
      </c>
      <c r="B36" s="21" t="s">
        <v>620</v>
      </c>
      <c r="C36" s="45">
        <v>8.3800000000000008</v>
      </c>
      <c r="D36" s="19" t="s">
        <v>626</v>
      </c>
      <c r="E36" s="2"/>
      <c r="F36" s="19"/>
    </row>
    <row r="37" spans="1:14" x14ac:dyDescent="0.25">
      <c r="A37" s="21">
        <v>31</v>
      </c>
      <c r="B37" s="21" t="s">
        <v>623</v>
      </c>
      <c r="C37" s="45">
        <v>8.3800000000000008</v>
      </c>
      <c r="D37" s="19" t="s">
        <v>626</v>
      </c>
      <c r="E37" s="2"/>
      <c r="F37" s="19"/>
    </row>
    <row r="38" spans="1:14" x14ac:dyDescent="0.25">
      <c r="A38" s="21">
        <v>33</v>
      </c>
      <c r="B38" s="21" t="s">
        <v>249</v>
      </c>
      <c r="C38" s="45">
        <v>7.4</v>
      </c>
      <c r="D38" s="19" t="s">
        <v>626</v>
      </c>
      <c r="E38" s="2"/>
      <c r="F38" s="19"/>
      <c r="N38" s="19"/>
    </row>
    <row r="39" spans="1:14" x14ac:dyDescent="0.25">
      <c r="A39" s="21">
        <v>33</v>
      </c>
      <c r="B39" s="21" t="s">
        <v>624</v>
      </c>
      <c r="C39" s="45">
        <v>7.4</v>
      </c>
      <c r="D39" s="19" t="s">
        <v>626</v>
      </c>
      <c r="E39" s="2"/>
      <c r="F39" s="19"/>
    </row>
    <row r="40" spans="1:14" x14ac:dyDescent="0.25">
      <c r="A40" s="21">
        <v>33</v>
      </c>
      <c r="B40" s="21" t="s">
        <v>216</v>
      </c>
      <c r="C40" s="45">
        <v>7.3</v>
      </c>
      <c r="D40" t="s">
        <v>222</v>
      </c>
      <c r="E40" s="2"/>
    </row>
    <row r="41" spans="1:14" x14ac:dyDescent="0.25">
      <c r="A41" s="21">
        <v>36</v>
      </c>
      <c r="B41" s="21" t="s">
        <v>217</v>
      </c>
      <c r="C41" s="45">
        <v>7.08</v>
      </c>
      <c r="D41" t="s">
        <v>206</v>
      </c>
      <c r="E41" s="2"/>
    </row>
    <row r="42" spans="1:14" x14ac:dyDescent="0.25">
      <c r="A42" s="21">
        <v>36</v>
      </c>
      <c r="B42" s="21" t="s">
        <v>218</v>
      </c>
      <c r="C42" s="45">
        <v>7.08</v>
      </c>
      <c r="D42" t="s">
        <v>206</v>
      </c>
      <c r="E42" s="2"/>
    </row>
    <row r="43" spans="1:14" x14ac:dyDescent="0.25">
      <c r="A43" s="21">
        <v>36</v>
      </c>
      <c r="B43" s="21" t="s">
        <v>219</v>
      </c>
      <c r="C43" s="45">
        <v>7.08</v>
      </c>
      <c r="D43" t="s">
        <v>206</v>
      </c>
      <c r="E43" s="2"/>
    </row>
    <row r="44" spans="1:14" x14ac:dyDescent="0.25">
      <c r="A44" s="21">
        <v>39</v>
      </c>
      <c r="B44" s="21" t="s">
        <v>541</v>
      </c>
      <c r="C44" s="45">
        <v>6.4</v>
      </c>
      <c r="D44" s="19" t="s">
        <v>626</v>
      </c>
      <c r="E44" s="2"/>
    </row>
    <row r="45" spans="1:14" x14ac:dyDescent="0.25">
      <c r="A45" s="21">
        <v>40</v>
      </c>
      <c r="B45" s="21" t="s">
        <v>221</v>
      </c>
      <c r="C45" s="45">
        <v>5.76</v>
      </c>
      <c r="D45" t="s">
        <v>222</v>
      </c>
      <c r="E45" s="2"/>
    </row>
    <row r="46" spans="1:14" x14ac:dyDescent="0.25">
      <c r="A46" s="21"/>
      <c r="B46" s="21" t="s">
        <v>480</v>
      </c>
      <c r="C46" s="45"/>
      <c r="E46" s="2"/>
      <c r="N46" s="19"/>
    </row>
    <row r="47" spans="1:14" x14ac:dyDescent="0.25">
      <c r="A47" s="21" t="s">
        <v>27</v>
      </c>
      <c r="B47" s="21"/>
      <c r="C47" s="45"/>
      <c r="D47" s="1" t="s">
        <v>152</v>
      </c>
      <c r="E47" s="2">
        <f>SUM(C48:C66)/19</f>
        <v>7.6736842105263179</v>
      </c>
      <c r="F47" t="s">
        <v>153</v>
      </c>
    </row>
    <row r="48" spans="1:14" x14ac:dyDescent="0.25">
      <c r="A48" s="21">
        <v>1</v>
      </c>
      <c r="B48" s="21" t="s">
        <v>169</v>
      </c>
      <c r="C48" s="45">
        <v>12.4</v>
      </c>
      <c r="D48" t="s">
        <v>626</v>
      </c>
      <c r="E48" s="2"/>
    </row>
    <row r="49" spans="1:6" x14ac:dyDescent="0.25">
      <c r="A49" s="21">
        <v>2</v>
      </c>
      <c r="B49" s="21" t="s">
        <v>167</v>
      </c>
      <c r="C49" s="45">
        <v>10.25</v>
      </c>
      <c r="D49" s="19" t="s">
        <v>626</v>
      </c>
      <c r="E49" s="2"/>
      <c r="F49" s="19"/>
    </row>
    <row r="50" spans="1:6" s="19" customFormat="1" x14ac:dyDescent="0.25">
      <c r="A50" s="21">
        <v>3</v>
      </c>
      <c r="B50" t="s">
        <v>1384</v>
      </c>
      <c r="C50" s="20">
        <v>10</v>
      </c>
      <c r="D50" s="19" t="s">
        <v>1390</v>
      </c>
      <c r="E50" s="2"/>
    </row>
    <row r="51" spans="1:6" x14ac:dyDescent="0.25">
      <c r="A51" s="21">
        <v>4</v>
      </c>
      <c r="B51" s="21" t="s">
        <v>223</v>
      </c>
      <c r="C51" s="45">
        <v>9.3000000000000007</v>
      </c>
      <c r="D51" t="s">
        <v>222</v>
      </c>
      <c r="E51" s="2"/>
    </row>
    <row r="52" spans="1:6" s="19" customFormat="1" x14ac:dyDescent="0.25">
      <c r="A52" s="21">
        <v>5</v>
      </c>
      <c r="B52" t="s">
        <v>1395</v>
      </c>
      <c r="C52" s="20">
        <v>8.9</v>
      </c>
      <c r="D52" t="s">
        <v>1388</v>
      </c>
      <c r="E52" s="2"/>
    </row>
    <row r="53" spans="1:6" x14ac:dyDescent="0.25">
      <c r="A53" s="21">
        <v>6</v>
      </c>
      <c r="B53" s="21" t="s">
        <v>35</v>
      </c>
      <c r="C53" s="45">
        <v>8.3800000000000008</v>
      </c>
      <c r="D53" s="19" t="s">
        <v>626</v>
      </c>
      <c r="E53" s="2"/>
      <c r="F53" s="19"/>
    </row>
    <row r="54" spans="1:6" x14ac:dyDescent="0.25">
      <c r="A54" s="21">
        <v>6</v>
      </c>
      <c r="B54" s="21" t="s">
        <v>22</v>
      </c>
      <c r="C54" s="45">
        <v>8.3800000000000008</v>
      </c>
      <c r="D54" s="19" t="s">
        <v>626</v>
      </c>
      <c r="E54" s="2"/>
    </row>
    <row r="55" spans="1:6" x14ac:dyDescent="0.25">
      <c r="A55" s="21">
        <v>8</v>
      </c>
      <c r="B55" s="21" t="s">
        <v>21</v>
      </c>
      <c r="C55" s="45">
        <v>8.3000000000000007</v>
      </c>
      <c r="D55" t="s">
        <v>222</v>
      </c>
      <c r="E55" s="2"/>
    </row>
    <row r="56" spans="1:6" s="19" customFormat="1" x14ac:dyDescent="0.25">
      <c r="A56" s="21">
        <v>9</v>
      </c>
      <c r="B56" t="s">
        <v>1383</v>
      </c>
      <c r="C56" s="20">
        <v>8.15</v>
      </c>
      <c r="D56" s="19" t="s">
        <v>1389</v>
      </c>
    </row>
    <row r="57" spans="1:6" x14ac:dyDescent="0.25">
      <c r="A57" s="21">
        <v>10</v>
      </c>
      <c r="B57" s="21" t="s">
        <v>224</v>
      </c>
      <c r="C57" s="45">
        <v>7.3</v>
      </c>
      <c r="D57" t="s">
        <v>222</v>
      </c>
      <c r="E57" s="2"/>
    </row>
    <row r="58" spans="1:6" x14ac:dyDescent="0.25">
      <c r="A58" s="21">
        <v>11</v>
      </c>
      <c r="B58" s="21" t="s">
        <v>616</v>
      </c>
      <c r="C58" s="45">
        <v>7.4</v>
      </c>
      <c r="D58" s="19" t="s">
        <v>626</v>
      </c>
      <c r="E58" s="2"/>
      <c r="F58" s="19"/>
    </row>
    <row r="59" spans="1:6" x14ac:dyDescent="0.25">
      <c r="A59" s="21">
        <v>11</v>
      </c>
      <c r="B59" s="21" t="s">
        <v>23</v>
      </c>
      <c r="C59" s="45">
        <v>7.4</v>
      </c>
      <c r="D59" s="19" t="s">
        <v>626</v>
      </c>
      <c r="E59" s="2"/>
      <c r="F59" s="19"/>
    </row>
    <row r="60" spans="1:6" x14ac:dyDescent="0.25">
      <c r="A60" s="21">
        <v>13</v>
      </c>
      <c r="B60" s="21" t="s">
        <v>225</v>
      </c>
      <c r="C60" s="45">
        <v>7.08</v>
      </c>
      <c r="D60" t="s">
        <v>206</v>
      </c>
      <c r="E60" s="2"/>
    </row>
    <row r="61" spans="1:6" x14ac:dyDescent="0.25">
      <c r="A61" s="21">
        <v>14</v>
      </c>
      <c r="B61" s="21" t="s">
        <v>227</v>
      </c>
      <c r="C61" s="45">
        <v>7.06</v>
      </c>
      <c r="D61" t="s">
        <v>222</v>
      </c>
      <c r="E61" s="2"/>
    </row>
    <row r="62" spans="1:6" x14ac:dyDescent="0.25">
      <c r="A62" s="21">
        <v>15</v>
      </c>
      <c r="B62" s="21" t="s">
        <v>615</v>
      </c>
      <c r="C62" s="45">
        <v>6.4</v>
      </c>
      <c r="D62" s="19" t="s">
        <v>626</v>
      </c>
      <c r="E62" s="2"/>
      <c r="F62" s="19"/>
    </row>
    <row r="63" spans="1:6" x14ac:dyDescent="0.25">
      <c r="A63" s="21">
        <v>16</v>
      </c>
      <c r="B63" s="21" t="s">
        <v>226</v>
      </c>
      <c r="C63" s="45">
        <v>6.3</v>
      </c>
      <c r="D63" t="s">
        <v>222</v>
      </c>
      <c r="E63" s="2"/>
    </row>
    <row r="64" spans="1:6" x14ac:dyDescent="0.25">
      <c r="A64" s="21">
        <v>17</v>
      </c>
      <c r="B64" s="21" t="s">
        <v>614</v>
      </c>
      <c r="C64" s="45">
        <v>5.4</v>
      </c>
      <c r="D64" s="19" t="s">
        <v>626</v>
      </c>
      <c r="E64" s="2"/>
      <c r="F64" s="19"/>
    </row>
    <row r="65" spans="1:6" x14ac:dyDescent="0.25">
      <c r="A65" s="21">
        <v>18</v>
      </c>
      <c r="B65" s="21" t="s">
        <v>228</v>
      </c>
      <c r="C65" s="45">
        <v>3.74</v>
      </c>
      <c r="D65" t="s">
        <v>206</v>
      </c>
      <c r="E65" s="2"/>
    </row>
    <row r="66" spans="1:6" x14ac:dyDescent="0.25">
      <c r="A66" s="21">
        <v>19</v>
      </c>
      <c r="B66" s="21" t="s">
        <v>625</v>
      </c>
      <c r="C66" s="45">
        <v>3.66</v>
      </c>
      <c r="D66" s="19" t="s">
        <v>626</v>
      </c>
      <c r="E66" s="2"/>
      <c r="F66" s="19"/>
    </row>
    <row r="67" spans="1:6" x14ac:dyDescent="0.25">
      <c r="A67" s="21"/>
      <c r="B67" s="21" t="s">
        <v>480</v>
      </c>
      <c r="C67" s="45"/>
      <c r="D67" s="19"/>
      <c r="E67" s="2"/>
      <c r="F67" s="19"/>
    </row>
    <row r="68" spans="1:6" x14ac:dyDescent="0.25">
      <c r="A68" s="21"/>
      <c r="B68" s="21"/>
      <c r="C68" s="45"/>
      <c r="D68" s="19"/>
      <c r="E68" s="19"/>
      <c r="F68" s="19"/>
    </row>
    <row r="69" spans="1:6" x14ac:dyDescent="0.25">
      <c r="A69" s="21"/>
      <c r="B69" s="21" t="s">
        <v>669</v>
      </c>
      <c r="C69" s="45"/>
    </row>
    <row r="70" spans="1:6" x14ac:dyDescent="0.25">
      <c r="A70" s="21" t="s">
        <v>641</v>
      </c>
      <c r="B70" s="21"/>
      <c r="C70" s="45"/>
      <c r="D70" s="19"/>
      <c r="E70" s="2"/>
      <c r="F70" s="19"/>
    </row>
    <row r="71" spans="1:6" x14ac:dyDescent="0.25">
      <c r="A71" s="21" t="s">
        <v>0</v>
      </c>
      <c r="B71" s="21"/>
      <c r="C71" s="45" t="s">
        <v>478</v>
      </c>
      <c r="D71" s="19"/>
      <c r="E71" s="2"/>
      <c r="F71" s="19"/>
    </row>
    <row r="72" spans="1:6" x14ac:dyDescent="0.25">
      <c r="A72" s="21">
        <v>1</v>
      </c>
      <c r="B72" s="21" t="s">
        <v>4</v>
      </c>
      <c r="C72" s="45">
        <v>15</v>
      </c>
      <c r="D72" s="19" t="s">
        <v>783</v>
      </c>
      <c r="E72" s="2"/>
      <c r="F72" s="19"/>
    </row>
    <row r="73" spans="1:6" x14ac:dyDescent="0.25">
      <c r="A73" s="21">
        <v>2</v>
      </c>
      <c r="B73" s="21" t="s">
        <v>163</v>
      </c>
      <c r="C73" s="45">
        <v>6</v>
      </c>
      <c r="D73" s="19" t="s">
        <v>783</v>
      </c>
      <c r="E73" s="2"/>
      <c r="F73" s="19"/>
    </row>
    <row r="74" spans="1:6" x14ac:dyDescent="0.25">
      <c r="A74" s="21"/>
      <c r="B74" s="21" t="s">
        <v>480</v>
      </c>
      <c r="C74" s="45"/>
      <c r="D74" s="19"/>
      <c r="E74" s="2"/>
      <c r="F74" s="19"/>
    </row>
    <row r="75" spans="1:6" x14ac:dyDescent="0.25">
      <c r="A75" s="21" t="s">
        <v>18</v>
      </c>
      <c r="B75" s="21"/>
      <c r="C75" s="45" t="s">
        <v>300</v>
      </c>
      <c r="D75" s="19"/>
      <c r="E75" s="2"/>
    </row>
    <row r="76" spans="1:6" x14ac:dyDescent="0.25">
      <c r="A76" s="21">
        <v>1</v>
      </c>
      <c r="B76" s="21" t="s">
        <v>20</v>
      </c>
      <c r="C76" s="45">
        <v>8</v>
      </c>
      <c r="D76" s="19" t="s">
        <v>783</v>
      </c>
      <c r="E76" s="2"/>
      <c r="F76" s="19"/>
    </row>
    <row r="77" spans="1:6" x14ac:dyDescent="0.25">
      <c r="A77" s="21"/>
      <c r="B77" s="21"/>
      <c r="C77" s="45" t="s">
        <v>479</v>
      </c>
      <c r="D77" s="19"/>
      <c r="E77" s="2"/>
      <c r="F77" s="19"/>
    </row>
    <row r="78" spans="1:6" x14ac:dyDescent="0.25">
      <c r="A78" s="21">
        <v>2</v>
      </c>
      <c r="B78" s="21" t="s">
        <v>195</v>
      </c>
      <c r="C78" s="45">
        <v>13</v>
      </c>
      <c r="D78" s="19" t="s">
        <v>628</v>
      </c>
      <c r="E78" s="2"/>
    </row>
    <row r="79" spans="1:6" x14ac:dyDescent="0.25">
      <c r="A79" s="21"/>
      <c r="B79" s="21" t="s">
        <v>480</v>
      </c>
      <c r="C79" s="45"/>
      <c r="D79" s="16"/>
      <c r="E79" s="2"/>
    </row>
    <row r="80" spans="1:6" x14ac:dyDescent="0.25">
      <c r="A80" s="21"/>
      <c r="B80" s="21"/>
      <c r="C80" s="45"/>
    </row>
    <row r="81" spans="1:6" x14ac:dyDescent="0.25">
      <c r="A81" s="21"/>
      <c r="B81" s="21" t="s">
        <v>651</v>
      </c>
      <c r="C81" s="45" t="s">
        <v>548</v>
      </c>
    </row>
    <row r="82" spans="1:6" x14ac:dyDescent="0.25">
      <c r="A82" s="21" t="s">
        <v>0</v>
      </c>
      <c r="B82" s="21"/>
      <c r="C82" s="45"/>
      <c r="D82" s="1" t="s">
        <v>152</v>
      </c>
      <c r="E82" s="2">
        <f>SUM(C83:C110)/28</f>
        <v>14.708928571428569</v>
      </c>
      <c r="F82" t="s">
        <v>153</v>
      </c>
    </row>
    <row r="83" spans="1:6" x14ac:dyDescent="0.25">
      <c r="A83" s="21">
        <v>1</v>
      </c>
      <c r="B83" s="21" t="s">
        <v>4</v>
      </c>
      <c r="C83" s="45">
        <v>22</v>
      </c>
      <c r="D83" t="s">
        <v>229</v>
      </c>
      <c r="E83" s="2"/>
    </row>
    <row r="84" spans="1:6" x14ac:dyDescent="0.25">
      <c r="A84" s="21">
        <v>2</v>
      </c>
      <c r="B84" s="21" t="s">
        <v>1</v>
      </c>
      <c r="C84" s="45">
        <v>19.5</v>
      </c>
      <c r="D84" t="s">
        <v>229</v>
      </c>
      <c r="E84" s="2"/>
    </row>
    <row r="85" spans="1:6" x14ac:dyDescent="0.25">
      <c r="A85" s="21">
        <v>3</v>
      </c>
      <c r="B85" s="21" t="s">
        <v>778</v>
      </c>
      <c r="C85" s="45">
        <v>19.05</v>
      </c>
      <c r="D85" s="19" t="s">
        <v>779</v>
      </c>
      <c r="E85" s="2"/>
      <c r="F85" s="19"/>
    </row>
    <row r="86" spans="1:6" x14ac:dyDescent="0.25">
      <c r="A86" s="21">
        <v>4</v>
      </c>
      <c r="B86" s="21" t="s">
        <v>235</v>
      </c>
      <c r="C86" s="45">
        <v>17.100000000000001</v>
      </c>
      <c r="D86" t="s">
        <v>230</v>
      </c>
      <c r="E86" s="2"/>
    </row>
    <row r="87" spans="1:6" x14ac:dyDescent="0.25">
      <c r="A87" s="21">
        <v>4</v>
      </c>
      <c r="B87" s="21" t="s">
        <v>148</v>
      </c>
      <c r="C87" s="45">
        <v>17.100000000000001</v>
      </c>
      <c r="D87" t="s">
        <v>230</v>
      </c>
      <c r="E87" s="2"/>
    </row>
    <row r="88" spans="1:6" x14ac:dyDescent="0.25">
      <c r="A88" s="21">
        <v>6</v>
      </c>
      <c r="B88" s="21" t="s">
        <v>138</v>
      </c>
      <c r="C88" s="45">
        <v>17</v>
      </c>
      <c r="D88" t="s">
        <v>229</v>
      </c>
      <c r="E88" s="2"/>
    </row>
    <row r="89" spans="1:6" x14ac:dyDescent="0.25">
      <c r="A89" s="21">
        <v>7</v>
      </c>
      <c r="B89" s="21" t="s">
        <v>234</v>
      </c>
      <c r="C89" s="45">
        <v>16.100000000000001</v>
      </c>
      <c r="D89" t="s">
        <v>230</v>
      </c>
      <c r="E89" s="2"/>
    </row>
    <row r="90" spans="1:6" x14ac:dyDescent="0.25">
      <c r="A90" s="21">
        <v>7</v>
      </c>
      <c r="B90" s="21" t="s">
        <v>32</v>
      </c>
      <c r="C90" s="45">
        <v>16.100000000000001</v>
      </c>
      <c r="D90" t="s">
        <v>229</v>
      </c>
      <c r="E90" s="2"/>
    </row>
    <row r="91" spans="1:6" x14ac:dyDescent="0.25">
      <c r="A91" s="21">
        <v>9</v>
      </c>
      <c r="B91" s="21" t="s">
        <v>2</v>
      </c>
      <c r="C91" s="45">
        <v>15.1</v>
      </c>
      <c r="D91" t="s">
        <v>229</v>
      </c>
      <c r="E91" s="2"/>
    </row>
    <row r="92" spans="1:6" x14ac:dyDescent="0.25">
      <c r="A92" s="21">
        <v>9</v>
      </c>
      <c r="B92" s="21" t="s">
        <v>10</v>
      </c>
      <c r="C92" s="45">
        <v>15.1</v>
      </c>
      <c r="D92" t="s">
        <v>229</v>
      </c>
      <c r="E92" s="2"/>
    </row>
    <row r="93" spans="1:6" x14ac:dyDescent="0.25">
      <c r="A93" s="21">
        <v>9</v>
      </c>
      <c r="B93" s="21" t="s">
        <v>33</v>
      </c>
      <c r="C93" s="45">
        <v>15.1</v>
      </c>
      <c r="D93" t="s">
        <v>229</v>
      </c>
      <c r="E93" s="2"/>
    </row>
    <row r="94" spans="1:6" x14ac:dyDescent="0.25">
      <c r="A94" s="21">
        <v>9</v>
      </c>
      <c r="B94" s="21" t="s">
        <v>11</v>
      </c>
      <c r="C94" s="45">
        <v>15.1</v>
      </c>
      <c r="D94" t="s">
        <v>229</v>
      </c>
      <c r="E94" s="2"/>
    </row>
    <row r="95" spans="1:6" x14ac:dyDescent="0.25">
      <c r="A95" s="21">
        <v>13</v>
      </c>
      <c r="B95" s="21" t="s">
        <v>8</v>
      </c>
      <c r="C95" s="45">
        <v>14.45</v>
      </c>
      <c r="D95" t="s">
        <v>229</v>
      </c>
      <c r="E95" s="2"/>
    </row>
    <row r="96" spans="1:6" x14ac:dyDescent="0.25">
      <c r="A96" s="21">
        <v>13</v>
      </c>
      <c r="B96" s="21" t="s">
        <v>5</v>
      </c>
      <c r="C96" s="45">
        <v>14.45</v>
      </c>
      <c r="D96" t="s">
        <v>229</v>
      </c>
      <c r="E96" s="2"/>
    </row>
    <row r="97" spans="1:6" x14ac:dyDescent="0.25">
      <c r="A97" s="21">
        <v>13</v>
      </c>
      <c r="B97" s="21" t="s">
        <v>7</v>
      </c>
      <c r="C97" s="45">
        <v>14.45</v>
      </c>
      <c r="D97" t="s">
        <v>229</v>
      </c>
      <c r="E97" s="2"/>
    </row>
    <row r="98" spans="1:6" x14ac:dyDescent="0.25">
      <c r="A98" s="21">
        <v>16</v>
      </c>
      <c r="B98" s="21" t="s">
        <v>6</v>
      </c>
      <c r="C98" s="45">
        <v>14.2</v>
      </c>
      <c r="D98" t="s">
        <v>229</v>
      </c>
      <c r="E98" s="2"/>
    </row>
    <row r="99" spans="1:6" x14ac:dyDescent="0.25">
      <c r="A99" s="21">
        <v>17</v>
      </c>
      <c r="B99" s="21" t="s">
        <v>233</v>
      </c>
      <c r="C99" s="45">
        <v>14.1</v>
      </c>
      <c r="D99" t="s">
        <v>230</v>
      </c>
      <c r="E99" s="2"/>
    </row>
    <row r="100" spans="1:6" x14ac:dyDescent="0.25">
      <c r="A100" s="21">
        <v>18</v>
      </c>
      <c r="B100" s="21" t="s">
        <v>16</v>
      </c>
      <c r="C100" s="45">
        <v>13.9</v>
      </c>
      <c r="D100" t="s">
        <v>229</v>
      </c>
      <c r="E100" s="2"/>
    </row>
    <row r="101" spans="1:6" x14ac:dyDescent="0.25">
      <c r="A101" s="21">
        <v>18</v>
      </c>
      <c r="B101" s="21" t="s">
        <v>12</v>
      </c>
      <c r="C101" s="45">
        <v>13.9</v>
      </c>
      <c r="D101" t="s">
        <v>229</v>
      </c>
      <c r="E101" s="2"/>
    </row>
    <row r="102" spans="1:6" x14ac:dyDescent="0.25">
      <c r="A102" s="21">
        <v>18</v>
      </c>
      <c r="B102" s="21" t="s">
        <v>17</v>
      </c>
      <c r="C102" s="45">
        <v>13.9</v>
      </c>
      <c r="D102" t="s">
        <v>229</v>
      </c>
      <c r="E102" s="2"/>
    </row>
    <row r="103" spans="1:6" x14ac:dyDescent="0.25">
      <c r="A103" s="21">
        <v>21</v>
      </c>
      <c r="B103" s="21" t="s">
        <v>13</v>
      </c>
      <c r="C103" s="45">
        <v>13</v>
      </c>
      <c r="D103" t="s">
        <v>229</v>
      </c>
      <c r="E103" s="2"/>
    </row>
    <row r="104" spans="1:6" x14ac:dyDescent="0.25">
      <c r="A104" s="21">
        <v>21</v>
      </c>
      <c r="B104" s="21" t="s">
        <v>9</v>
      </c>
      <c r="C104" s="45">
        <v>13</v>
      </c>
      <c r="D104" t="s">
        <v>229</v>
      </c>
      <c r="E104" s="2"/>
    </row>
    <row r="105" spans="1:6" x14ac:dyDescent="0.25">
      <c r="A105" s="21">
        <v>23</v>
      </c>
      <c r="B105" s="21" t="s">
        <v>232</v>
      </c>
      <c r="C105" s="45">
        <v>12.1</v>
      </c>
      <c r="D105" t="s">
        <v>230</v>
      </c>
      <c r="E105" s="2"/>
    </row>
    <row r="106" spans="1:6" x14ac:dyDescent="0.25">
      <c r="A106" s="21">
        <v>24</v>
      </c>
      <c r="B106" s="21" t="s">
        <v>15</v>
      </c>
      <c r="C106" s="45">
        <v>12</v>
      </c>
      <c r="D106" t="s">
        <v>229</v>
      </c>
      <c r="E106" s="2"/>
    </row>
    <row r="107" spans="1:6" x14ac:dyDescent="0.25">
      <c r="A107" s="21">
        <v>24</v>
      </c>
      <c r="B107" s="21" t="s">
        <v>34</v>
      </c>
      <c r="C107" s="45">
        <v>12</v>
      </c>
      <c r="D107" t="s">
        <v>229</v>
      </c>
      <c r="E107" s="2"/>
    </row>
    <row r="108" spans="1:6" x14ac:dyDescent="0.25">
      <c r="A108" s="21">
        <v>24</v>
      </c>
      <c r="B108" s="21" t="s">
        <v>3</v>
      </c>
      <c r="C108" s="45">
        <v>12</v>
      </c>
      <c r="D108" t="s">
        <v>229</v>
      </c>
      <c r="E108" s="2"/>
    </row>
    <row r="109" spans="1:6" x14ac:dyDescent="0.25">
      <c r="A109" s="21">
        <v>27</v>
      </c>
      <c r="B109" s="21" t="s">
        <v>231</v>
      </c>
      <c r="C109" s="45">
        <v>10.85</v>
      </c>
      <c r="D109" t="s">
        <v>230</v>
      </c>
      <c r="E109" s="2"/>
    </row>
    <row r="110" spans="1:6" x14ac:dyDescent="0.25">
      <c r="A110" s="21">
        <v>28</v>
      </c>
      <c r="B110" s="21" t="s">
        <v>14</v>
      </c>
      <c r="C110" s="45">
        <v>9.1999999999999993</v>
      </c>
      <c r="D110" t="s">
        <v>229</v>
      </c>
      <c r="E110" s="2"/>
    </row>
    <row r="111" spans="1:6" x14ac:dyDescent="0.25">
      <c r="A111" s="21"/>
      <c r="B111" s="21" t="s">
        <v>480</v>
      </c>
      <c r="C111" s="45"/>
      <c r="E111" s="2"/>
    </row>
    <row r="112" spans="1:6" x14ac:dyDescent="0.25">
      <c r="A112" s="21" t="s">
        <v>18</v>
      </c>
      <c r="B112" s="21"/>
      <c r="C112" s="45"/>
      <c r="D112" s="1" t="s">
        <v>152</v>
      </c>
      <c r="E112" s="2">
        <f>SUM(C113:C121)/9</f>
        <v>10.344444444444445</v>
      </c>
      <c r="F112" t="s">
        <v>153</v>
      </c>
    </row>
    <row r="113" spans="1:6" x14ac:dyDescent="0.25">
      <c r="A113" s="21">
        <v>1</v>
      </c>
      <c r="B113" s="21" t="s">
        <v>20</v>
      </c>
      <c r="C113" s="45">
        <v>15.1</v>
      </c>
      <c r="D113" t="s">
        <v>137</v>
      </c>
      <c r="E113" s="2"/>
    </row>
    <row r="114" spans="1:6" x14ac:dyDescent="0.25">
      <c r="A114" s="21">
        <v>2</v>
      </c>
      <c r="B114" s="21" t="s">
        <v>21</v>
      </c>
      <c r="C114" s="45">
        <v>12</v>
      </c>
      <c r="D114" t="s">
        <v>137</v>
      </c>
      <c r="E114" s="2"/>
    </row>
    <row r="115" spans="1:6" x14ac:dyDescent="0.25">
      <c r="A115" s="21">
        <v>3</v>
      </c>
      <c r="B115" s="21" t="s">
        <v>23</v>
      </c>
      <c r="C115" s="45">
        <v>11.75</v>
      </c>
      <c r="D115" t="s">
        <v>137</v>
      </c>
      <c r="E115" s="2"/>
    </row>
    <row r="116" spans="1:6" x14ac:dyDescent="0.25">
      <c r="A116" s="21">
        <v>3</v>
      </c>
      <c r="B116" s="21" t="s">
        <v>195</v>
      </c>
      <c r="C116" s="45">
        <v>11.75</v>
      </c>
      <c r="D116" s="19" t="s">
        <v>628</v>
      </c>
      <c r="E116" s="2"/>
      <c r="F116" s="19"/>
    </row>
    <row r="117" spans="1:6" x14ac:dyDescent="0.25">
      <c r="A117" s="21">
        <v>5</v>
      </c>
      <c r="B117" s="21" t="s">
        <v>22</v>
      </c>
      <c r="C117" s="45">
        <v>10.199999999999999</v>
      </c>
      <c r="D117" t="s">
        <v>236</v>
      </c>
      <c r="E117" s="2"/>
    </row>
    <row r="118" spans="1:6" x14ac:dyDescent="0.25">
      <c r="A118" s="21">
        <v>5</v>
      </c>
      <c r="B118" s="21" t="s">
        <v>19</v>
      </c>
      <c r="C118" s="45">
        <v>10.199999999999999</v>
      </c>
      <c r="D118" t="s">
        <v>237</v>
      </c>
      <c r="E118" s="2"/>
    </row>
    <row r="119" spans="1:6" x14ac:dyDescent="0.25">
      <c r="A119" s="21">
        <v>7</v>
      </c>
      <c r="B119" s="21" t="s">
        <v>35</v>
      </c>
      <c r="C119" s="45">
        <v>9.1999999999999993</v>
      </c>
      <c r="D119" t="s">
        <v>238</v>
      </c>
      <c r="E119" s="2"/>
    </row>
    <row r="120" spans="1:6" x14ac:dyDescent="0.25">
      <c r="A120" s="21">
        <v>8</v>
      </c>
      <c r="B120" s="21" t="s">
        <v>24</v>
      </c>
      <c r="C120" s="45">
        <v>7.2</v>
      </c>
      <c r="D120" t="s">
        <v>239</v>
      </c>
      <c r="E120" s="2"/>
    </row>
    <row r="121" spans="1:6" x14ac:dyDescent="0.25">
      <c r="A121" s="21">
        <v>9</v>
      </c>
      <c r="B121" s="21" t="s">
        <v>36</v>
      </c>
      <c r="C121" s="45">
        <v>5.7</v>
      </c>
      <c r="D121" t="s">
        <v>240</v>
      </c>
      <c r="E121" s="2"/>
    </row>
    <row r="122" spans="1:6" x14ac:dyDescent="0.25">
      <c r="A122" s="21"/>
      <c r="B122" s="21" t="s">
        <v>480</v>
      </c>
      <c r="C122" s="45"/>
      <c r="E122" s="2"/>
    </row>
    <row r="123" spans="1:6" x14ac:dyDescent="0.25">
      <c r="A123" s="21"/>
      <c r="B123" s="21"/>
      <c r="C123" s="45"/>
    </row>
    <row r="124" spans="1:6" x14ac:dyDescent="0.25">
      <c r="A124" s="21"/>
      <c r="B124" s="21" t="s">
        <v>670</v>
      </c>
      <c r="C124" s="45"/>
    </row>
    <row r="125" spans="1:6" x14ac:dyDescent="0.25">
      <c r="A125" s="21" t="s">
        <v>0</v>
      </c>
      <c r="B125" s="21"/>
      <c r="C125" s="45" t="s">
        <v>587</v>
      </c>
      <c r="D125" s="16"/>
      <c r="E125" s="2"/>
      <c r="F125" s="19"/>
    </row>
    <row r="126" spans="1:6" x14ac:dyDescent="0.25">
      <c r="A126" s="21">
        <v>1</v>
      </c>
      <c r="B126" s="21" t="s">
        <v>4</v>
      </c>
      <c r="C126" s="45">
        <v>12</v>
      </c>
      <c r="D126" s="16" t="s">
        <v>628</v>
      </c>
      <c r="E126" s="2"/>
      <c r="F126" s="19"/>
    </row>
    <row r="127" spans="1:6" s="19" customFormat="1" x14ac:dyDescent="0.25">
      <c r="A127" s="21"/>
      <c r="B127" s="21"/>
      <c r="C127" s="45" t="s">
        <v>1398</v>
      </c>
      <c r="E127" s="2"/>
    </row>
    <row r="128" spans="1:6" s="19" customFormat="1" x14ac:dyDescent="0.25">
      <c r="A128" s="21">
        <v>2</v>
      </c>
      <c r="B128" s="21" t="s">
        <v>762</v>
      </c>
      <c r="C128" s="45">
        <v>7</v>
      </c>
      <c r="D128" s="19" t="s">
        <v>1396</v>
      </c>
      <c r="E128" s="2"/>
    </row>
    <row r="129" spans="1:6" s="19" customFormat="1" x14ac:dyDescent="0.25">
      <c r="A129" s="21">
        <v>3</v>
      </c>
      <c r="B129" s="21" t="s">
        <v>163</v>
      </c>
      <c r="C129" s="45">
        <v>7</v>
      </c>
      <c r="D129" s="19" t="s">
        <v>1396</v>
      </c>
      <c r="E129" s="2"/>
    </row>
    <row r="130" spans="1:6" s="19" customFormat="1" x14ac:dyDescent="0.25">
      <c r="A130" s="21">
        <v>4</v>
      </c>
      <c r="B130" s="21" t="s">
        <v>1030</v>
      </c>
      <c r="C130" s="45">
        <v>5</v>
      </c>
      <c r="D130" s="19" t="s">
        <v>1396</v>
      </c>
      <c r="E130" s="2"/>
    </row>
    <row r="131" spans="1:6" x14ac:dyDescent="0.25">
      <c r="A131" s="21"/>
      <c r="B131" s="21"/>
      <c r="C131" s="45" t="s">
        <v>478</v>
      </c>
      <c r="D131" s="19"/>
      <c r="E131" s="2"/>
      <c r="F131" s="19"/>
    </row>
    <row r="132" spans="1:6" s="19" customFormat="1" x14ac:dyDescent="0.25">
      <c r="A132" s="21">
        <v>5</v>
      </c>
      <c r="B132" s="21" t="s">
        <v>1004</v>
      </c>
      <c r="C132" s="45">
        <v>13</v>
      </c>
      <c r="D132" s="19" t="s">
        <v>1396</v>
      </c>
      <c r="E132" s="2"/>
    </row>
    <row r="133" spans="1:6" x14ac:dyDescent="0.25">
      <c r="A133" s="21">
        <v>6</v>
      </c>
      <c r="B133" s="21" t="s">
        <v>10</v>
      </c>
      <c r="C133" s="45">
        <v>11</v>
      </c>
      <c r="D133" s="19" t="s">
        <v>765</v>
      </c>
      <c r="E133" s="2"/>
      <c r="F133" s="19"/>
    </row>
    <row r="134" spans="1:6" x14ac:dyDescent="0.25">
      <c r="A134" s="21">
        <v>7</v>
      </c>
      <c r="B134" s="21" t="s">
        <v>1397</v>
      </c>
      <c r="C134" s="56">
        <v>7</v>
      </c>
      <c r="D134" s="19" t="s">
        <v>1396</v>
      </c>
      <c r="E134" s="2"/>
    </row>
    <row r="135" spans="1:6" s="19" customFormat="1" x14ac:dyDescent="0.25">
      <c r="A135" s="21">
        <v>8</v>
      </c>
      <c r="B135" s="21" t="s">
        <v>350</v>
      </c>
      <c r="C135" s="45">
        <v>8</v>
      </c>
      <c r="D135" s="19" t="s">
        <v>1396</v>
      </c>
      <c r="E135" s="2"/>
    </row>
    <row r="136" spans="1:6" x14ac:dyDescent="0.25">
      <c r="A136" s="21">
        <v>9</v>
      </c>
      <c r="B136" s="21" t="s">
        <v>760</v>
      </c>
      <c r="C136" s="45">
        <v>6</v>
      </c>
      <c r="D136" s="19" t="s">
        <v>765</v>
      </c>
      <c r="E136" s="2"/>
      <c r="F136" s="19"/>
    </row>
    <row r="137" spans="1:6" x14ac:dyDescent="0.25">
      <c r="A137" s="21">
        <v>10</v>
      </c>
      <c r="B137" s="21" t="s">
        <v>407</v>
      </c>
      <c r="C137" s="56">
        <v>5</v>
      </c>
      <c r="D137" s="19" t="s">
        <v>1396</v>
      </c>
      <c r="F137" s="19"/>
    </row>
    <row r="138" spans="1:6" x14ac:dyDescent="0.25">
      <c r="A138" s="21"/>
      <c r="B138" s="21"/>
      <c r="C138" s="45" t="s">
        <v>640</v>
      </c>
      <c r="D138" s="19"/>
      <c r="E138" s="2"/>
      <c r="F138" s="19"/>
    </row>
    <row r="139" spans="1:6" x14ac:dyDescent="0.25">
      <c r="A139" s="21">
        <v>11</v>
      </c>
      <c r="B139" s="21" t="s">
        <v>330</v>
      </c>
      <c r="C139" s="45">
        <v>12</v>
      </c>
      <c r="D139" s="19" t="s">
        <v>765</v>
      </c>
      <c r="E139" s="2"/>
      <c r="F139" s="19"/>
    </row>
    <row r="140" spans="1:6" x14ac:dyDescent="0.25">
      <c r="A140" s="21">
        <v>12</v>
      </c>
      <c r="B140" s="21" t="s">
        <v>453</v>
      </c>
      <c r="C140" s="45">
        <v>11</v>
      </c>
      <c r="D140" s="19" t="s">
        <v>765</v>
      </c>
      <c r="E140" s="2"/>
      <c r="F140" s="19"/>
    </row>
    <row r="141" spans="1:6" x14ac:dyDescent="0.25">
      <c r="A141" s="21">
        <v>13</v>
      </c>
      <c r="B141" s="21" t="s">
        <v>769</v>
      </c>
      <c r="C141" s="45">
        <v>7</v>
      </c>
      <c r="D141" s="19" t="s">
        <v>765</v>
      </c>
      <c r="E141" s="2"/>
      <c r="F141" s="19"/>
    </row>
    <row r="142" spans="1:6" x14ac:dyDescent="0.25">
      <c r="A142" s="21"/>
      <c r="B142" s="21"/>
      <c r="C142" s="45" t="s">
        <v>627</v>
      </c>
      <c r="D142" s="19"/>
      <c r="E142" s="2"/>
      <c r="F142" s="19"/>
    </row>
    <row r="143" spans="1:6" x14ac:dyDescent="0.25">
      <c r="A143" s="21">
        <v>14</v>
      </c>
      <c r="B143" s="21" t="s">
        <v>761</v>
      </c>
      <c r="C143" s="45">
        <v>11</v>
      </c>
      <c r="D143" s="19" t="s">
        <v>765</v>
      </c>
      <c r="E143" s="2"/>
      <c r="F143" s="19"/>
    </row>
    <row r="144" spans="1:6" x14ac:dyDescent="0.25">
      <c r="A144" s="21"/>
      <c r="B144" s="21"/>
      <c r="C144" s="45" t="s">
        <v>771</v>
      </c>
      <c r="D144" s="19"/>
      <c r="E144" s="2"/>
      <c r="F144" s="19"/>
    </row>
    <row r="145" spans="1:6" x14ac:dyDescent="0.25">
      <c r="A145" s="21">
        <v>15</v>
      </c>
      <c r="B145" s="21" t="s">
        <v>770</v>
      </c>
      <c r="C145" s="45">
        <v>17</v>
      </c>
      <c r="D145" s="19" t="s">
        <v>765</v>
      </c>
      <c r="E145" s="2"/>
      <c r="F145" s="19"/>
    </row>
    <row r="146" spans="1:6" x14ac:dyDescent="0.25">
      <c r="A146" s="21"/>
      <c r="B146" s="21" t="s">
        <v>480</v>
      </c>
      <c r="C146" s="45"/>
      <c r="D146" s="16"/>
      <c r="E146" s="2"/>
      <c r="F146" s="19"/>
    </row>
    <row r="147" spans="1:6" x14ac:dyDescent="0.25">
      <c r="A147" s="21" t="s">
        <v>18</v>
      </c>
      <c r="B147" s="21"/>
      <c r="C147" s="20" t="s">
        <v>478</v>
      </c>
      <c r="D147" s="19"/>
      <c r="E147" s="2"/>
      <c r="F147" s="19"/>
    </row>
    <row r="148" spans="1:6" s="19" customFormat="1" x14ac:dyDescent="0.25">
      <c r="A148" s="21">
        <v>1</v>
      </c>
      <c r="B148" s="21" t="s">
        <v>20</v>
      </c>
      <c r="C148" s="45">
        <v>12</v>
      </c>
      <c r="D148" s="19" t="s">
        <v>1396</v>
      </c>
      <c r="E148" s="2"/>
    </row>
    <row r="149" spans="1:6" s="19" customFormat="1" x14ac:dyDescent="0.25">
      <c r="A149" s="21"/>
      <c r="B149" s="21"/>
      <c r="C149" s="45" t="s">
        <v>640</v>
      </c>
      <c r="E149" s="2"/>
    </row>
    <row r="150" spans="1:6" x14ac:dyDescent="0.25">
      <c r="A150" s="21">
        <v>2</v>
      </c>
      <c r="B150" s="21" t="s">
        <v>195</v>
      </c>
      <c r="C150" s="45">
        <v>13</v>
      </c>
      <c r="D150" s="19" t="s">
        <v>628</v>
      </c>
      <c r="E150" s="2"/>
      <c r="F150" s="19"/>
    </row>
    <row r="151" spans="1:6" x14ac:dyDescent="0.25">
      <c r="A151" s="21">
        <v>3</v>
      </c>
      <c r="B151" s="21" t="s">
        <v>21</v>
      </c>
      <c r="C151" s="45">
        <v>11</v>
      </c>
      <c r="D151" s="19" t="s">
        <v>765</v>
      </c>
      <c r="E151" s="2"/>
      <c r="F151" s="19"/>
    </row>
    <row r="152" spans="1:6" x14ac:dyDescent="0.25">
      <c r="A152" s="21">
        <v>4</v>
      </c>
      <c r="B152" s="21" t="s">
        <v>271</v>
      </c>
      <c r="C152" s="45">
        <v>7</v>
      </c>
      <c r="D152" s="19" t="s">
        <v>765</v>
      </c>
      <c r="E152" s="2"/>
      <c r="F152" s="19"/>
    </row>
    <row r="153" spans="1:6" x14ac:dyDescent="0.25">
      <c r="A153" s="21"/>
      <c r="B153" s="21"/>
      <c r="C153" s="45" t="s">
        <v>627</v>
      </c>
      <c r="D153" s="19"/>
      <c r="E153" s="2"/>
      <c r="F153" s="19"/>
    </row>
    <row r="154" spans="1:6" x14ac:dyDescent="0.25">
      <c r="A154" s="21">
        <v>5</v>
      </c>
      <c r="B154" s="21" t="s">
        <v>767</v>
      </c>
      <c r="C154" s="45">
        <v>11</v>
      </c>
      <c r="D154" s="19" t="s">
        <v>765</v>
      </c>
      <c r="E154" s="2"/>
      <c r="F154" s="19"/>
    </row>
    <row r="155" spans="1:6" x14ac:dyDescent="0.25">
      <c r="A155" s="21"/>
      <c r="B155" s="21"/>
      <c r="C155" s="45" t="s">
        <v>771</v>
      </c>
      <c r="D155" s="19"/>
      <c r="E155" s="2"/>
      <c r="F155" s="19"/>
    </row>
    <row r="156" spans="1:6" x14ac:dyDescent="0.25">
      <c r="A156" s="21">
        <v>6</v>
      </c>
      <c r="B156" s="21" t="s">
        <v>766</v>
      </c>
      <c r="C156" s="45">
        <v>62</v>
      </c>
      <c r="D156" s="19" t="s">
        <v>765</v>
      </c>
      <c r="E156" s="2"/>
      <c r="F156" s="19"/>
    </row>
    <row r="157" spans="1:6" x14ac:dyDescent="0.25">
      <c r="A157" s="21"/>
      <c r="B157" s="21" t="s">
        <v>480</v>
      </c>
      <c r="C157" s="45"/>
    </row>
    <row r="158" spans="1:6" x14ac:dyDescent="0.25">
      <c r="A158" s="21"/>
      <c r="B158" s="21"/>
      <c r="C158" s="45"/>
    </row>
    <row r="159" spans="1:6" x14ac:dyDescent="0.25">
      <c r="A159" s="21"/>
      <c r="B159" s="21" t="s">
        <v>652</v>
      </c>
      <c r="C159" s="45" t="s">
        <v>548</v>
      </c>
    </row>
    <row r="160" spans="1:6" x14ac:dyDescent="0.25">
      <c r="A160" s="21" t="s">
        <v>31</v>
      </c>
      <c r="B160" s="21"/>
      <c r="C160" s="45"/>
      <c r="D160" s="1" t="s">
        <v>152</v>
      </c>
      <c r="E160" s="2">
        <f>SUM(C161:C178)/18</f>
        <v>17.787777777777777</v>
      </c>
      <c r="F160" t="s">
        <v>153</v>
      </c>
    </row>
    <row r="161" spans="1:6" x14ac:dyDescent="0.25">
      <c r="A161" s="21">
        <v>1</v>
      </c>
      <c r="B161" s="21" t="s">
        <v>1</v>
      </c>
      <c r="C161" s="45">
        <v>26</v>
      </c>
      <c r="D161" s="19" t="s">
        <v>585</v>
      </c>
      <c r="E161" s="2"/>
      <c r="F161" s="19"/>
    </row>
    <row r="162" spans="1:6" x14ac:dyDescent="0.25">
      <c r="A162" s="21">
        <v>2</v>
      </c>
      <c r="B162" s="21" t="s">
        <v>163</v>
      </c>
      <c r="C162" s="45">
        <v>25.98</v>
      </c>
      <c r="D162" s="19" t="s">
        <v>791</v>
      </c>
      <c r="E162" s="2"/>
      <c r="F162" s="19"/>
    </row>
    <row r="163" spans="1:6" x14ac:dyDescent="0.25">
      <c r="A163" s="21">
        <v>3</v>
      </c>
      <c r="B163" s="21" t="s">
        <v>4</v>
      </c>
      <c r="C163" s="45">
        <v>25.15</v>
      </c>
      <c r="D163" s="19" t="s">
        <v>765</v>
      </c>
      <c r="E163" s="2"/>
      <c r="F163" s="19"/>
    </row>
    <row r="164" spans="1:6" x14ac:dyDescent="0.25">
      <c r="A164" s="21">
        <v>4</v>
      </c>
      <c r="B164" s="21" t="s">
        <v>12</v>
      </c>
      <c r="C164" s="45">
        <v>25</v>
      </c>
      <c r="D164" s="19" t="s">
        <v>586</v>
      </c>
      <c r="E164" s="2"/>
      <c r="F164" s="19"/>
    </row>
    <row r="165" spans="1:6" x14ac:dyDescent="0.25">
      <c r="A165" s="21">
        <v>5</v>
      </c>
      <c r="B165" s="21" t="s">
        <v>760</v>
      </c>
      <c r="C165" s="45">
        <v>22.15</v>
      </c>
      <c r="D165" s="19" t="s">
        <v>765</v>
      </c>
      <c r="E165" s="2"/>
      <c r="F165" s="19"/>
    </row>
    <row r="166" spans="1:6" x14ac:dyDescent="0.25">
      <c r="A166" s="21">
        <v>6</v>
      </c>
      <c r="B166" s="21" t="s">
        <v>126</v>
      </c>
      <c r="C166" s="49">
        <v>19.55</v>
      </c>
      <c r="D166" t="s">
        <v>274</v>
      </c>
      <c r="E166" s="2"/>
    </row>
    <row r="167" spans="1:6" x14ac:dyDescent="0.25">
      <c r="A167" s="21">
        <v>7</v>
      </c>
      <c r="B167" s="21" t="s">
        <v>276</v>
      </c>
      <c r="C167" s="49">
        <v>17.5</v>
      </c>
      <c r="D167" t="s">
        <v>274</v>
      </c>
      <c r="E167" s="2"/>
    </row>
    <row r="168" spans="1:6" x14ac:dyDescent="0.25">
      <c r="A168" s="21">
        <v>7</v>
      </c>
      <c r="B168" s="21" t="s">
        <v>275</v>
      </c>
      <c r="C168" s="49">
        <v>17.5</v>
      </c>
      <c r="D168" t="s">
        <v>274</v>
      </c>
      <c r="E168" s="2"/>
    </row>
    <row r="169" spans="1:6" x14ac:dyDescent="0.25">
      <c r="A169" s="21">
        <v>7</v>
      </c>
      <c r="B169" s="21" t="s">
        <v>302</v>
      </c>
      <c r="C169" s="49">
        <v>17.5</v>
      </c>
      <c r="D169" t="s">
        <v>274</v>
      </c>
      <c r="E169" s="2"/>
    </row>
    <row r="170" spans="1:6" x14ac:dyDescent="0.25">
      <c r="A170" s="21">
        <v>10</v>
      </c>
      <c r="B170" s="21" t="s">
        <v>453</v>
      </c>
      <c r="C170" s="45">
        <v>16.2</v>
      </c>
      <c r="D170" s="19" t="s">
        <v>765</v>
      </c>
      <c r="E170" s="2"/>
      <c r="F170" s="19"/>
    </row>
    <row r="171" spans="1:6" x14ac:dyDescent="0.25">
      <c r="A171" s="21">
        <v>10</v>
      </c>
      <c r="B171" s="21" t="s">
        <v>761</v>
      </c>
      <c r="C171" s="45">
        <v>16.2</v>
      </c>
      <c r="D171" s="19" t="s">
        <v>765</v>
      </c>
      <c r="E171" s="2"/>
      <c r="F171" s="19"/>
    </row>
    <row r="172" spans="1:6" x14ac:dyDescent="0.25">
      <c r="A172" s="21">
        <v>12</v>
      </c>
      <c r="B172" s="21" t="s">
        <v>330</v>
      </c>
      <c r="C172" s="45">
        <v>15.8</v>
      </c>
      <c r="D172" s="19" t="s">
        <v>765</v>
      </c>
      <c r="E172" s="2"/>
      <c r="F172" s="19"/>
    </row>
    <row r="173" spans="1:6" x14ac:dyDescent="0.25">
      <c r="A173" s="21">
        <v>12</v>
      </c>
      <c r="B173" s="21" t="s">
        <v>10</v>
      </c>
      <c r="C173" s="45">
        <v>15.8</v>
      </c>
      <c r="D173" s="19" t="s">
        <v>765</v>
      </c>
      <c r="E173" s="2"/>
      <c r="F173" s="19"/>
    </row>
    <row r="174" spans="1:6" x14ac:dyDescent="0.25">
      <c r="A174" s="21">
        <v>14</v>
      </c>
      <c r="B174" s="21" t="s">
        <v>303</v>
      </c>
      <c r="C174" s="49">
        <v>14.95</v>
      </c>
      <c r="D174" t="s">
        <v>274</v>
      </c>
      <c r="E174" s="2"/>
      <c r="F174" s="19"/>
    </row>
    <row r="175" spans="1:6" x14ac:dyDescent="0.25">
      <c r="A175" s="21">
        <v>15</v>
      </c>
      <c r="B175" s="21" t="s">
        <v>769</v>
      </c>
      <c r="C175" s="45">
        <v>14.3</v>
      </c>
      <c r="D175" s="19" t="s">
        <v>765</v>
      </c>
      <c r="E175" s="2"/>
      <c r="F175" s="19"/>
    </row>
    <row r="176" spans="1:6" x14ac:dyDescent="0.25">
      <c r="A176" s="21">
        <v>16</v>
      </c>
      <c r="B176" s="21" t="s">
        <v>755</v>
      </c>
      <c r="C176" s="45">
        <v>12.3</v>
      </c>
      <c r="D176" s="19" t="s">
        <v>765</v>
      </c>
      <c r="E176" s="2"/>
      <c r="F176" s="19"/>
    </row>
    <row r="177" spans="1:6" x14ac:dyDescent="0.25">
      <c r="A177" s="21">
        <v>17</v>
      </c>
      <c r="B177" s="21" t="s">
        <v>254</v>
      </c>
      <c r="C177" s="49">
        <v>12</v>
      </c>
      <c r="D177" t="s">
        <v>274</v>
      </c>
      <c r="E177" s="2"/>
    </row>
    <row r="178" spans="1:6" x14ac:dyDescent="0.25">
      <c r="A178" s="21">
        <v>18</v>
      </c>
      <c r="B178" s="21" t="s">
        <v>770</v>
      </c>
      <c r="C178" s="45">
        <v>6.3</v>
      </c>
      <c r="D178" s="19" t="s">
        <v>765</v>
      </c>
      <c r="E178" s="2"/>
    </row>
    <row r="179" spans="1:6" x14ac:dyDescent="0.25">
      <c r="A179" s="21"/>
      <c r="B179" s="21" t="s">
        <v>480</v>
      </c>
      <c r="C179" s="49"/>
      <c r="E179" s="2"/>
    </row>
    <row r="180" spans="1:6" x14ac:dyDescent="0.25">
      <c r="A180" s="21" t="s">
        <v>18</v>
      </c>
      <c r="B180" s="21"/>
      <c r="C180" s="45"/>
      <c r="D180" s="4" t="s">
        <v>152</v>
      </c>
      <c r="E180" s="2">
        <f>SUM(C181:C186)/6</f>
        <v>12.318333333333333</v>
      </c>
      <c r="F180" t="s">
        <v>153</v>
      </c>
    </row>
    <row r="181" spans="1:6" x14ac:dyDescent="0.25">
      <c r="A181" s="21">
        <v>1</v>
      </c>
      <c r="B181" s="21" t="s">
        <v>301</v>
      </c>
      <c r="C181" s="49">
        <v>19.329999999999998</v>
      </c>
      <c r="D181" s="19" t="s">
        <v>791</v>
      </c>
      <c r="E181" s="2"/>
    </row>
    <row r="182" spans="1:6" x14ac:dyDescent="0.25">
      <c r="A182" s="21">
        <v>2</v>
      </c>
      <c r="B182" s="21" t="s">
        <v>21</v>
      </c>
      <c r="C182" s="45">
        <v>13.3</v>
      </c>
      <c r="D182" s="19" t="s">
        <v>765</v>
      </c>
      <c r="E182" s="2"/>
      <c r="F182" s="19"/>
    </row>
    <row r="183" spans="1:6" x14ac:dyDescent="0.25">
      <c r="A183" s="21">
        <v>2</v>
      </c>
      <c r="B183" s="21" t="s">
        <v>271</v>
      </c>
      <c r="C183" s="45">
        <v>13.3</v>
      </c>
      <c r="D183" s="19" t="s">
        <v>765</v>
      </c>
      <c r="E183" s="2"/>
      <c r="F183" s="19"/>
    </row>
    <row r="184" spans="1:6" x14ac:dyDescent="0.25">
      <c r="A184" s="21">
        <v>4</v>
      </c>
      <c r="B184" s="21" t="s">
        <v>195</v>
      </c>
      <c r="C184" s="45">
        <v>11.3</v>
      </c>
      <c r="D184" s="19" t="s">
        <v>765</v>
      </c>
      <c r="E184" s="2"/>
      <c r="F184" s="19"/>
    </row>
    <row r="185" spans="1:6" x14ac:dyDescent="0.25">
      <c r="A185" s="21">
        <v>5</v>
      </c>
      <c r="B185" s="21" t="s">
        <v>766</v>
      </c>
      <c r="C185" s="45">
        <v>8.84</v>
      </c>
      <c r="D185" s="19" t="s">
        <v>765</v>
      </c>
      <c r="E185" s="2"/>
      <c r="F185" s="19"/>
    </row>
    <row r="186" spans="1:6" x14ac:dyDescent="0.25">
      <c r="A186" s="21">
        <v>6</v>
      </c>
      <c r="B186" s="21" t="s">
        <v>767</v>
      </c>
      <c r="C186" s="45">
        <v>7.84</v>
      </c>
      <c r="D186" s="19" t="s">
        <v>765</v>
      </c>
      <c r="E186" s="2"/>
      <c r="F186" s="19"/>
    </row>
    <row r="187" spans="1:6" x14ac:dyDescent="0.25">
      <c r="A187" s="21"/>
      <c r="B187" s="21" t="s">
        <v>480</v>
      </c>
      <c r="C187" s="45"/>
      <c r="E187" s="2"/>
    </row>
    <row r="188" spans="1:6" x14ac:dyDescent="0.25">
      <c r="A188" s="21"/>
      <c r="B188" s="21"/>
      <c r="C188" s="45"/>
      <c r="D188" s="19"/>
      <c r="E188" s="19"/>
      <c r="F188" s="19"/>
    </row>
    <row r="189" spans="1:6" x14ac:dyDescent="0.25">
      <c r="A189" s="21"/>
      <c r="B189" s="21" t="s">
        <v>671</v>
      </c>
      <c r="C189" s="45"/>
    </row>
    <row r="190" spans="1:6" x14ac:dyDescent="0.25">
      <c r="A190" s="21" t="s">
        <v>0</v>
      </c>
      <c r="B190" s="21"/>
      <c r="C190" s="45" t="s">
        <v>476</v>
      </c>
      <c r="D190" s="5" t="s">
        <v>186</v>
      </c>
      <c r="E190" s="3">
        <v>8</v>
      </c>
      <c r="F190" t="s">
        <v>262</v>
      </c>
    </row>
    <row r="191" spans="1:6" s="19" customFormat="1" x14ac:dyDescent="0.25">
      <c r="A191" s="21">
        <v>1</v>
      </c>
      <c r="B191" s="21" t="s">
        <v>163</v>
      </c>
      <c r="C191" s="45">
        <v>8</v>
      </c>
      <c r="D191" s="5" t="s">
        <v>992</v>
      </c>
      <c r="E191" s="3"/>
    </row>
    <row r="192" spans="1:6" s="19" customFormat="1" x14ac:dyDescent="0.25">
      <c r="A192" s="21"/>
      <c r="B192" s="21"/>
      <c r="C192" s="45"/>
      <c r="D192" s="5"/>
      <c r="E192" s="3"/>
    </row>
    <row r="193" spans="1:14" x14ac:dyDescent="0.25">
      <c r="A193" s="21"/>
      <c r="B193" s="21" t="s">
        <v>480</v>
      </c>
      <c r="C193" s="45"/>
      <c r="E193" s="2"/>
    </row>
    <row r="194" spans="1:14" x14ac:dyDescent="0.25">
      <c r="A194" s="21" t="s">
        <v>18</v>
      </c>
      <c r="B194" s="21"/>
      <c r="C194" s="45" t="s">
        <v>305</v>
      </c>
      <c r="E194" s="2"/>
    </row>
    <row r="195" spans="1:14" x14ac:dyDescent="0.25">
      <c r="A195" s="21" t="s">
        <v>301</v>
      </c>
      <c r="B195" s="21"/>
      <c r="C195" s="45">
        <v>7</v>
      </c>
      <c r="D195" t="s">
        <v>304</v>
      </c>
      <c r="E195" s="2"/>
    </row>
    <row r="196" spans="1:14" x14ac:dyDescent="0.25">
      <c r="A196" s="21"/>
      <c r="B196" s="21" t="s">
        <v>480</v>
      </c>
      <c r="C196" s="45"/>
      <c r="E196" s="2"/>
    </row>
    <row r="197" spans="1:14" x14ac:dyDescent="0.25">
      <c r="A197" s="21"/>
      <c r="B197" s="21"/>
      <c r="C197" s="45"/>
    </row>
    <row r="198" spans="1:14" x14ac:dyDescent="0.25">
      <c r="A198" s="21"/>
      <c r="B198" s="21" t="s">
        <v>653</v>
      </c>
      <c r="C198" s="45"/>
      <c r="D198" s="23" t="s">
        <v>548</v>
      </c>
    </row>
    <row r="199" spans="1:14" x14ac:dyDescent="0.25">
      <c r="A199" s="21" t="s">
        <v>0</v>
      </c>
      <c r="B199" s="21"/>
      <c r="C199" s="45"/>
      <c r="D199" s="4" t="s">
        <v>152</v>
      </c>
      <c r="E199" s="2">
        <f>SUM(C200:C252)/53</f>
        <v>34.514716981132075</v>
      </c>
      <c r="F199" t="s">
        <v>153</v>
      </c>
    </row>
    <row r="200" spans="1:14" x14ac:dyDescent="0.25">
      <c r="A200" s="21">
        <v>1</v>
      </c>
      <c r="B200" s="19" t="s">
        <v>4</v>
      </c>
      <c r="C200" s="45">
        <v>53.8</v>
      </c>
      <c r="D200" t="s">
        <v>1036</v>
      </c>
      <c r="F200" s="19"/>
    </row>
    <row r="201" spans="1:14" x14ac:dyDescent="0.25">
      <c r="A201" s="21">
        <v>2</v>
      </c>
      <c r="B201" s="21" t="s">
        <v>906</v>
      </c>
      <c r="C201" s="45">
        <v>53.75</v>
      </c>
      <c r="D201" s="4" t="s">
        <v>897</v>
      </c>
      <c r="E201" s="2"/>
    </row>
    <row r="202" spans="1:14" x14ac:dyDescent="0.25">
      <c r="A202" s="21">
        <v>3</v>
      </c>
      <c r="B202" s="21" t="s">
        <v>1</v>
      </c>
      <c r="C202" s="45">
        <v>45.55</v>
      </c>
      <c r="D202" t="s">
        <v>137</v>
      </c>
      <c r="E202" s="2"/>
    </row>
    <row r="203" spans="1:14" x14ac:dyDescent="0.25">
      <c r="A203" s="21">
        <v>4</v>
      </c>
      <c r="B203" s="19" t="s">
        <v>801</v>
      </c>
      <c r="C203" s="45">
        <v>45.45</v>
      </c>
      <c r="D203" s="19" t="s">
        <v>813</v>
      </c>
      <c r="E203" s="2"/>
      <c r="F203" s="19"/>
    </row>
    <row r="204" spans="1:14" x14ac:dyDescent="0.25">
      <c r="A204" s="21">
        <v>5</v>
      </c>
      <c r="B204" s="21" t="s">
        <v>33</v>
      </c>
      <c r="C204" s="45">
        <v>45.3</v>
      </c>
      <c r="D204" t="s">
        <v>137</v>
      </c>
      <c r="E204" s="2"/>
      <c r="J204" s="26"/>
      <c r="K204" s="26"/>
      <c r="L204" s="26"/>
      <c r="M204" s="26"/>
      <c r="N204" s="26"/>
    </row>
    <row r="205" spans="1:14" x14ac:dyDescent="0.25">
      <c r="A205" s="21">
        <v>6</v>
      </c>
      <c r="B205" s="21" t="s">
        <v>32</v>
      </c>
      <c r="C205" s="45">
        <v>43.95</v>
      </c>
      <c r="D205" t="s">
        <v>137</v>
      </c>
      <c r="E205" s="2"/>
      <c r="J205" s="26"/>
      <c r="K205" s="26"/>
      <c r="L205" s="26"/>
      <c r="M205" s="26"/>
      <c r="N205" s="26"/>
    </row>
    <row r="206" spans="1:14" x14ac:dyDescent="0.25">
      <c r="A206" s="21">
        <v>7</v>
      </c>
      <c r="B206" s="21" t="s">
        <v>138</v>
      </c>
      <c r="C206" s="31">
        <v>43.7</v>
      </c>
      <c r="D206" s="19" t="s">
        <v>1105</v>
      </c>
      <c r="E206" s="2"/>
      <c r="J206" s="26"/>
      <c r="K206" s="30"/>
      <c r="L206" s="30"/>
      <c r="M206" s="26"/>
      <c r="N206" s="26"/>
    </row>
    <row r="207" spans="1:14" x14ac:dyDescent="0.25">
      <c r="A207" s="21">
        <v>8</v>
      </c>
      <c r="B207" s="21" t="s">
        <v>2</v>
      </c>
      <c r="C207" s="45">
        <v>42.7</v>
      </c>
      <c r="D207" t="s">
        <v>137</v>
      </c>
      <c r="E207" s="2"/>
      <c r="J207" s="26"/>
      <c r="K207" s="30"/>
      <c r="L207" s="26"/>
      <c r="M207" s="26"/>
      <c r="N207" s="26"/>
    </row>
    <row r="208" spans="1:14" x14ac:dyDescent="0.25">
      <c r="A208" s="21">
        <v>9</v>
      </c>
      <c r="B208" s="30" t="s">
        <v>1101</v>
      </c>
      <c r="C208" s="31">
        <v>42.55</v>
      </c>
      <c r="D208" s="19" t="s">
        <v>1105</v>
      </c>
      <c r="E208" s="2"/>
      <c r="J208" s="26"/>
      <c r="M208" s="26"/>
      <c r="N208" s="26"/>
    </row>
    <row r="209" spans="1:14" s="19" customFormat="1" x14ac:dyDescent="0.25">
      <c r="A209" s="21">
        <v>10</v>
      </c>
      <c r="B209" s="30" t="s">
        <v>755</v>
      </c>
      <c r="C209" s="31">
        <v>41.55</v>
      </c>
      <c r="D209" s="19" t="s">
        <v>1105</v>
      </c>
      <c r="E209" s="2"/>
      <c r="J209" s="26"/>
      <c r="K209" s="30"/>
      <c r="L209" s="30"/>
      <c r="M209" s="26"/>
      <c r="N209" s="26"/>
    </row>
    <row r="210" spans="1:14" s="19" customFormat="1" x14ac:dyDescent="0.25">
      <c r="A210" s="21">
        <v>11</v>
      </c>
      <c r="B210" s="21" t="s">
        <v>3</v>
      </c>
      <c r="C210" s="45">
        <v>40.6</v>
      </c>
      <c r="D210" t="s">
        <v>137</v>
      </c>
      <c r="E210" s="2"/>
      <c r="J210" s="26"/>
      <c r="K210" s="30"/>
      <c r="L210" s="30"/>
      <c r="M210" s="26"/>
      <c r="N210" s="26"/>
    </row>
    <row r="211" spans="1:14" s="19" customFormat="1" x14ac:dyDescent="0.25">
      <c r="A211" s="21">
        <v>12</v>
      </c>
      <c r="B211" s="19" t="s">
        <v>802</v>
      </c>
      <c r="C211" s="45">
        <v>38.950000000000003</v>
      </c>
      <c r="D211" s="19" t="s">
        <v>813</v>
      </c>
      <c r="E211" s="2"/>
      <c r="J211" s="26"/>
      <c r="K211" s="30"/>
      <c r="L211" s="30"/>
      <c r="M211" s="26"/>
      <c r="N211" s="26"/>
    </row>
    <row r="212" spans="1:14" x14ac:dyDescent="0.25">
      <c r="A212" s="21">
        <v>12</v>
      </c>
      <c r="B212" s="30" t="s">
        <v>453</v>
      </c>
      <c r="C212" s="31">
        <v>38.950000000000003</v>
      </c>
      <c r="D212" s="19" t="s">
        <v>1105</v>
      </c>
      <c r="E212" s="2"/>
      <c r="F212" s="19"/>
      <c r="J212" s="26"/>
      <c r="M212" s="26"/>
      <c r="N212" s="26"/>
    </row>
    <row r="213" spans="1:14" s="19" customFormat="1" x14ac:dyDescent="0.25">
      <c r="A213" s="21">
        <v>12</v>
      </c>
      <c r="B213" s="30" t="s">
        <v>343</v>
      </c>
      <c r="C213" s="31">
        <v>38.950000000000003</v>
      </c>
      <c r="D213" s="19" t="s">
        <v>1105</v>
      </c>
      <c r="E213" s="2"/>
      <c r="J213" s="26"/>
      <c r="M213" s="26"/>
      <c r="N213" s="26"/>
    </row>
    <row r="214" spans="1:14" x14ac:dyDescent="0.25">
      <c r="A214" s="21">
        <v>15</v>
      </c>
      <c r="B214" s="21" t="s">
        <v>5</v>
      </c>
      <c r="C214" s="45">
        <v>38.549999999999997</v>
      </c>
      <c r="D214" t="s">
        <v>137</v>
      </c>
      <c r="E214" s="2"/>
      <c r="J214" s="26"/>
      <c r="M214" s="26"/>
      <c r="N214" s="26"/>
    </row>
    <row r="215" spans="1:14" s="19" customFormat="1" x14ac:dyDescent="0.25">
      <c r="A215" s="21">
        <v>16</v>
      </c>
      <c r="B215" s="30" t="s">
        <v>425</v>
      </c>
      <c r="C215" s="31">
        <v>38.450000000000003</v>
      </c>
      <c r="D215" s="19" t="s">
        <v>1105</v>
      </c>
      <c r="E215" s="2"/>
      <c r="J215" s="26"/>
      <c r="M215" s="26"/>
      <c r="N215" s="26"/>
    </row>
    <row r="216" spans="1:14" s="19" customFormat="1" x14ac:dyDescent="0.25">
      <c r="A216" s="21">
        <v>17</v>
      </c>
      <c r="B216" s="30" t="s">
        <v>330</v>
      </c>
      <c r="C216" s="31">
        <v>38.15</v>
      </c>
      <c r="D216" s="19" t="s">
        <v>1105</v>
      </c>
      <c r="E216" s="2"/>
      <c r="J216" s="26"/>
      <c r="M216" s="26"/>
      <c r="N216" s="26"/>
    </row>
    <row r="217" spans="1:14" x14ac:dyDescent="0.25">
      <c r="A217" s="21">
        <v>18</v>
      </c>
      <c r="B217" s="21" t="s">
        <v>10</v>
      </c>
      <c r="C217" s="45">
        <v>37.299999999999997</v>
      </c>
      <c r="D217" t="s">
        <v>137</v>
      </c>
      <c r="E217" s="2"/>
      <c r="J217" s="26"/>
      <c r="M217" s="26"/>
      <c r="N217" s="26"/>
    </row>
    <row r="218" spans="1:14" x14ac:dyDescent="0.25">
      <c r="A218" s="21">
        <v>19</v>
      </c>
      <c r="B218" s="19" t="s">
        <v>804</v>
      </c>
      <c r="C218" s="45">
        <v>37.1</v>
      </c>
      <c r="D218" s="19" t="s">
        <v>813</v>
      </c>
      <c r="E218" s="2"/>
      <c r="F218" s="19"/>
      <c r="J218" s="26"/>
      <c r="M218" s="26"/>
      <c r="N218" s="26"/>
    </row>
    <row r="219" spans="1:14" x14ac:dyDescent="0.25">
      <c r="A219" s="21">
        <v>19</v>
      </c>
      <c r="B219" s="19" t="s">
        <v>803</v>
      </c>
      <c r="C219" s="45">
        <v>37.1</v>
      </c>
      <c r="D219" s="19" t="s">
        <v>813</v>
      </c>
      <c r="E219" s="2"/>
      <c r="F219" s="19"/>
      <c r="J219" s="26"/>
      <c r="M219" s="26"/>
      <c r="N219" s="26"/>
    </row>
    <row r="220" spans="1:14" x14ac:dyDescent="0.25">
      <c r="A220" s="21">
        <v>21</v>
      </c>
      <c r="B220" s="21" t="s">
        <v>6</v>
      </c>
      <c r="C220" s="45">
        <v>36.4</v>
      </c>
      <c r="D220" t="s">
        <v>137</v>
      </c>
      <c r="E220" s="2"/>
      <c r="J220" s="26"/>
      <c r="M220" s="26"/>
      <c r="N220" s="26"/>
    </row>
    <row r="221" spans="1:14" s="19" customFormat="1" x14ac:dyDescent="0.25">
      <c r="A221" s="21">
        <v>22</v>
      </c>
      <c r="B221" s="30" t="s">
        <v>350</v>
      </c>
      <c r="C221" s="31">
        <v>36.08</v>
      </c>
      <c r="D221" s="19" t="s">
        <v>1105</v>
      </c>
      <c r="E221" s="2"/>
      <c r="J221" s="26"/>
      <c r="K221" s="30"/>
      <c r="L221" s="30"/>
      <c r="M221" s="26"/>
      <c r="N221" s="26"/>
    </row>
    <row r="222" spans="1:14" s="19" customFormat="1" x14ac:dyDescent="0.25">
      <c r="A222" s="21">
        <v>23</v>
      </c>
      <c r="B222" s="30" t="s">
        <v>1103</v>
      </c>
      <c r="C222" s="31">
        <v>36</v>
      </c>
      <c r="D222" s="19" t="s">
        <v>1105</v>
      </c>
      <c r="E222" s="2"/>
      <c r="J222" s="26"/>
      <c r="K222" s="30"/>
      <c r="L222" s="30"/>
      <c r="M222" s="26"/>
      <c r="N222" s="26"/>
    </row>
    <row r="223" spans="1:14" x14ac:dyDescent="0.25">
      <c r="A223" s="21">
        <v>24</v>
      </c>
      <c r="B223" s="21" t="s">
        <v>13</v>
      </c>
      <c r="C223" s="45">
        <v>34.6</v>
      </c>
      <c r="D223" t="s">
        <v>137</v>
      </c>
      <c r="E223" s="2"/>
      <c r="J223" s="26"/>
      <c r="M223" s="26"/>
      <c r="N223" s="26"/>
    </row>
    <row r="224" spans="1:14" x14ac:dyDescent="0.25">
      <c r="A224" s="21">
        <v>24</v>
      </c>
      <c r="B224" s="21" t="s">
        <v>34</v>
      </c>
      <c r="C224" s="45">
        <v>34.6</v>
      </c>
      <c r="D224" t="s">
        <v>137</v>
      </c>
      <c r="E224" s="2"/>
      <c r="J224" s="26"/>
      <c r="M224" s="26"/>
      <c r="N224" s="26"/>
    </row>
    <row r="225" spans="1:14" x14ac:dyDescent="0.25">
      <c r="A225" s="21">
        <v>24</v>
      </c>
      <c r="B225" s="21" t="s">
        <v>8</v>
      </c>
      <c r="C225" s="45">
        <v>34.6</v>
      </c>
      <c r="D225" t="s">
        <v>137</v>
      </c>
      <c r="E225" s="2"/>
      <c r="J225" s="26"/>
      <c r="K225" s="30"/>
      <c r="M225" s="26"/>
      <c r="N225" s="26"/>
    </row>
    <row r="226" spans="1:14" x14ac:dyDescent="0.25">
      <c r="A226" s="21">
        <v>24</v>
      </c>
      <c r="B226" s="21" t="s">
        <v>11</v>
      </c>
      <c r="C226" s="45">
        <v>34.6</v>
      </c>
      <c r="D226" t="s">
        <v>137</v>
      </c>
      <c r="E226" s="2"/>
      <c r="J226" s="26"/>
      <c r="M226" s="26"/>
      <c r="N226" s="26"/>
    </row>
    <row r="227" spans="1:14" x14ac:dyDescent="0.25">
      <c r="A227" s="21">
        <v>24</v>
      </c>
      <c r="B227" s="21" t="s">
        <v>17</v>
      </c>
      <c r="C227" s="45">
        <v>34.6</v>
      </c>
      <c r="D227" t="s">
        <v>137</v>
      </c>
      <c r="E227" s="2"/>
      <c r="J227" s="26"/>
      <c r="K227" s="30"/>
      <c r="L227" s="30"/>
      <c r="M227" s="26"/>
      <c r="N227" s="26"/>
    </row>
    <row r="228" spans="1:14" s="19" customFormat="1" x14ac:dyDescent="0.25">
      <c r="A228" s="21">
        <v>29</v>
      </c>
      <c r="B228" s="30" t="s">
        <v>212</v>
      </c>
      <c r="C228" s="31">
        <v>34.5</v>
      </c>
      <c r="D228" s="19" t="s">
        <v>1105</v>
      </c>
      <c r="E228" s="2"/>
      <c r="J228" s="26"/>
      <c r="K228" s="30"/>
      <c r="L228" s="30"/>
      <c r="M228" s="26"/>
      <c r="N228" s="26"/>
    </row>
    <row r="229" spans="1:14" x14ac:dyDescent="0.25">
      <c r="A229" s="21">
        <v>30</v>
      </c>
      <c r="B229" s="21" t="s">
        <v>308</v>
      </c>
      <c r="C229" s="45">
        <v>32.5</v>
      </c>
      <c r="D229" t="s">
        <v>306</v>
      </c>
      <c r="E229" s="2"/>
      <c r="J229" s="26"/>
      <c r="M229" s="26"/>
      <c r="N229" s="26"/>
    </row>
    <row r="230" spans="1:14" x14ac:dyDescent="0.25">
      <c r="A230" s="21">
        <v>31</v>
      </c>
      <c r="B230" s="21" t="s">
        <v>15</v>
      </c>
      <c r="C230" s="45">
        <v>32.4</v>
      </c>
      <c r="D230" t="s">
        <v>137</v>
      </c>
      <c r="E230" s="2"/>
      <c r="J230" s="26"/>
      <c r="M230" s="26"/>
      <c r="N230" s="26"/>
    </row>
    <row r="231" spans="1:14" x14ac:dyDescent="0.25">
      <c r="A231" s="21">
        <v>31</v>
      </c>
      <c r="B231" s="21" t="s">
        <v>16</v>
      </c>
      <c r="C231" s="45">
        <v>32.4</v>
      </c>
      <c r="D231" t="s">
        <v>137</v>
      </c>
      <c r="E231" s="2"/>
      <c r="J231" s="26"/>
      <c r="M231" s="26"/>
      <c r="N231" s="26"/>
    </row>
    <row r="232" spans="1:14" x14ac:dyDescent="0.25">
      <c r="A232" s="21">
        <v>31</v>
      </c>
      <c r="B232" s="21" t="s">
        <v>9</v>
      </c>
      <c r="C232" s="45">
        <v>32.4</v>
      </c>
      <c r="D232" t="s">
        <v>137</v>
      </c>
      <c r="E232" s="2"/>
      <c r="J232" s="26"/>
      <c r="M232" s="26"/>
      <c r="N232" s="26"/>
    </row>
    <row r="233" spans="1:14" x14ac:dyDescent="0.25">
      <c r="A233" s="21">
        <v>34</v>
      </c>
      <c r="B233" s="19" t="s">
        <v>232</v>
      </c>
      <c r="C233" s="45">
        <v>31.6</v>
      </c>
      <c r="D233" s="19" t="s">
        <v>813</v>
      </c>
      <c r="E233" s="2"/>
      <c r="F233" s="19"/>
      <c r="J233" s="26"/>
      <c r="M233" s="26"/>
      <c r="N233" s="26"/>
    </row>
    <row r="234" spans="1:14" x14ac:dyDescent="0.25">
      <c r="A234" s="21">
        <v>34</v>
      </c>
      <c r="B234" s="19" t="s">
        <v>800</v>
      </c>
      <c r="C234" s="45">
        <v>31.6</v>
      </c>
      <c r="D234" s="19" t="s">
        <v>813</v>
      </c>
      <c r="E234" s="2"/>
      <c r="F234" s="19"/>
      <c r="J234" s="26"/>
      <c r="M234" s="26"/>
      <c r="N234" s="26"/>
    </row>
    <row r="235" spans="1:14" x14ac:dyDescent="0.25">
      <c r="A235" s="21">
        <v>34</v>
      </c>
      <c r="B235" s="19" t="s">
        <v>805</v>
      </c>
      <c r="C235" s="45">
        <v>31.6</v>
      </c>
      <c r="D235" s="19" t="s">
        <v>813</v>
      </c>
      <c r="E235" s="2"/>
      <c r="F235" s="19"/>
      <c r="J235" s="26"/>
      <c r="M235" s="26"/>
      <c r="N235" s="26"/>
    </row>
    <row r="236" spans="1:14" x14ac:dyDescent="0.25">
      <c r="A236" s="21">
        <v>34</v>
      </c>
      <c r="B236" s="19" t="s">
        <v>806</v>
      </c>
      <c r="C236" s="45">
        <v>31.6</v>
      </c>
      <c r="D236" s="19" t="s">
        <v>813</v>
      </c>
      <c r="E236" s="2"/>
      <c r="F236" s="19"/>
      <c r="J236" s="26"/>
      <c r="M236" s="26"/>
      <c r="N236" s="26"/>
    </row>
    <row r="237" spans="1:14" s="19" customFormat="1" x14ac:dyDescent="0.25">
      <c r="A237" s="21">
        <v>38</v>
      </c>
      <c r="B237" s="30" t="s">
        <v>1104</v>
      </c>
      <c r="C237" s="31">
        <v>31.5</v>
      </c>
      <c r="D237" s="19" t="s">
        <v>1105</v>
      </c>
      <c r="E237" s="2"/>
      <c r="J237" s="26"/>
      <c r="K237" s="30"/>
      <c r="L237" s="30"/>
      <c r="M237" s="26"/>
      <c r="N237" s="26"/>
    </row>
    <row r="238" spans="1:14" x14ac:dyDescent="0.25">
      <c r="A238" s="21">
        <v>39</v>
      </c>
      <c r="B238" s="21" t="s">
        <v>14</v>
      </c>
      <c r="C238" s="45">
        <v>30.5</v>
      </c>
      <c r="D238" t="s">
        <v>137</v>
      </c>
      <c r="E238" s="2"/>
      <c r="J238" s="26"/>
      <c r="K238" s="26"/>
      <c r="L238" s="26"/>
      <c r="M238" s="26"/>
      <c r="N238" s="26"/>
    </row>
    <row r="239" spans="1:14" x14ac:dyDescent="0.25">
      <c r="A239" s="21">
        <v>40</v>
      </c>
      <c r="B239" s="21" t="s">
        <v>12</v>
      </c>
      <c r="C239" s="45">
        <v>30</v>
      </c>
      <c r="D239" t="s">
        <v>137</v>
      </c>
      <c r="E239" s="2"/>
      <c r="J239" s="26"/>
      <c r="K239" s="26"/>
      <c r="L239" s="26"/>
      <c r="M239" s="26"/>
      <c r="N239" s="26"/>
    </row>
    <row r="240" spans="1:14" x14ac:dyDescent="0.25">
      <c r="A240" s="21">
        <v>41</v>
      </c>
      <c r="B240" s="19" t="s">
        <v>810</v>
      </c>
      <c r="C240" s="45">
        <v>29.05</v>
      </c>
      <c r="D240" s="19" t="s">
        <v>813</v>
      </c>
      <c r="E240" s="2"/>
      <c r="F240" s="19"/>
      <c r="J240" s="26"/>
      <c r="K240" s="26"/>
      <c r="L240" s="26"/>
      <c r="M240" s="26"/>
      <c r="N240" s="26"/>
    </row>
    <row r="241" spans="1:14" s="19" customFormat="1" x14ac:dyDescent="0.25">
      <c r="A241" s="21">
        <v>42</v>
      </c>
      <c r="B241" s="30" t="s">
        <v>249</v>
      </c>
      <c r="C241" s="31">
        <v>28.4</v>
      </c>
      <c r="D241" s="19" t="s">
        <v>1105</v>
      </c>
      <c r="E241" s="2"/>
      <c r="J241" s="26"/>
      <c r="K241" s="26"/>
      <c r="L241" s="26"/>
      <c r="M241" s="26"/>
      <c r="N241" s="26"/>
    </row>
    <row r="242" spans="1:14" s="19" customFormat="1" x14ac:dyDescent="0.25">
      <c r="A242" s="21">
        <v>42</v>
      </c>
      <c r="B242" s="30" t="s">
        <v>1106</v>
      </c>
      <c r="C242" s="31">
        <v>28.4</v>
      </c>
      <c r="D242" s="19" t="s">
        <v>1105</v>
      </c>
      <c r="E242" s="2"/>
      <c r="J242" s="26"/>
      <c r="K242" s="26"/>
      <c r="L242" s="26"/>
      <c r="M242" s="26"/>
      <c r="N242" s="26"/>
    </row>
    <row r="243" spans="1:14" x14ac:dyDescent="0.25">
      <c r="A243" s="21">
        <v>44</v>
      </c>
      <c r="B243" s="19" t="s">
        <v>809</v>
      </c>
      <c r="C243" s="45">
        <v>27.9</v>
      </c>
      <c r="D243" s="19" t="s">
        <v>813</v>
      </c>
      <c r="E243" s="2"/>
      <c r="F243" s="19"/>
      <c r="J243" s="26"/>
      <c r="K243" s="26"/>
      <c r="L243" s="26"/>
      <c r="M243" s="26"/>
      <c r="N243" s="26"/>
    </row>
    <row r="244" spans="1:14" x14ac:dyDescent="0.25">
      <c r="A244" s="21">
        <v>44</v>
      </c>
      <c r="B244" s="19" t="s">
        <v>811</v>
      </c>
      <c r="C244" s="45">
        <v>27.9</v>
      </c>
      <c r="D244" s="19" t="s">
        <v>813</v>
      </c>
      <c r="E244" s="2"/>
      <c r="F244" s="19"/>
      <c r="J244" s="26"/>
      <c r="K244" s="26"/>
      <c r="L244" s="26"/>
      <c r="M244" s="26"/>
      <c r="N244" s="26"/>
    </row>
    <row r="245" spans="1:14" x14ac:dyDescent="0.25">
      <c r="A245" s="21">
        <v>46</v>
      </c>
      <c r="B245" s="21" t="s">
        <v>221</v>
      </c>
      <c r="C245" s="45">
        <v>26.8</v>
      </c>
      <c r="D245" t="s">
        <v>306</v>
      </c>
      <c r="E245" s="2"/>
      <c r="J245" s="26"/>
      <c r="K245" s="26"/>
      <c r="L245" s="26"/>
      <c r="M245" s="26"/>
      <c r="N245" s="26"/>
    </row>
    <row r="246" spans="1:14" s="19" customFormat="1" x14ac:dyDescent="0.25">
      <c r="A246" s="21">
        <v>47</v>
      </c>
      <c r="B246" s="30" t="s">
        <v>602</v>
      </c>
      <c r="C246" s="31">
        <v>25.45</v>
      </c>
      <c r="D246" s="19" t="s">
        <v>1105</v>
      </c>
      <c r="E246" s="2"/>
      <c r="J246" s="26"/>
      <c r="K246" s="26"/>
      <c r="L246" s="26"/>
      <c r="M246" s="26"/>
      <c r="N246" s="26"/>
    </row>
    <row r="247" spans="1:14" x14ac:dyDescent="0.25">
      <c r="A247" s="21">
        <v>48</v>
      </c>
      <c r="B247" s="21" t="s">
        <v>7</v>
      </c>
      <c r="C247" s="45">
        <v>24.5</v>
      </c>
      <c r="D247" t="s">
        <v>137</v>
      </c>
      <c r="E247" s="2"/>
    </row>
    <row r="248" spans="1:14" x14ac:dyDescent="0.25">
      <c r="A248" s="21">
        <v>49</v>
      </c>
      <c r="B248" s="21" t="s">
        <v>309</v>
      </c>
      <c r="C248" s="45">
        <v>24.3</v>
      </c>
      <c r="D248" t="s">
        <v>306</v>
      </c>
      <c r="E248" s="2"/>
    </row>
    <row r="249" spans="1:14" s="19" customFormat="1" x14ac:dyDescent="0.25">
      <c r="A249" s="21">
        <v>50</v>
      </c>
      <c r="B249" s="30" t="s">
        <v>1107</v>
      </c>
      <c r="C249" s="31">
        <v>23.1</v>
      </c>
      <c r="D249" s="19" t="s">
        <v>1105</v>
      </c>
      <c r="E249" s="2"/>
    </row>
    <row r="250" spans="1:14" s="19" customFormat="1" x14ac:dyDescent="0.25">
      <c r="A250" s="21">
        <v>51</v>
      </c>
      <c r="B250" s="30" t="s">
        <v>1108</v>
      </c>
      <c r="C250" s="31">
        <v>20</v>
      </c>
      <c r="D250" s="19" t="s">
        <v>1105</v>
      </c>
      <c r="E250" s="2"/>
    </row>
    <row r="251" spans="1:14" x14ac:dyDescent="0.25">
      <c r="A251" s="21">
        <v>52</v>
      </c>
      <c r="B251" s="21" t="s">
        <v>310</v>
      </c>
      <c r="C251" s="45">
        <v>19.75</v>
      </c>
      <c r="D251" t="s">
        <v>306</v>
      </c>
      <c r="E251" s="2"/>
    </row>
    <row r="252" spans="1:14" x14ac:dyDescent="0.25">
      <c r="A252" s="21">
        <v>53</v>
      </c>
      <c r="B252" s="21" t="s">
        <v>311</v>
      </c>
      <c r="C252" s="45">
        <v>17.25</v>
      </c>
      <c r="D252" t="s">
        <v>306</v>
      </c>
      <c r="E252" s="2"/>
    </row>
    <row r="253" spans="1:14" x14ac:dyDescent="0.25">
      <c r="A253" s="21"/>
      <c r="B253" s="21" t="s">
        <v>480</v>
      </c>
      <c r="C253" s="45"/>
      <c r="E253" s="2"/>
    </row>
    <row r="254" spans="1:14" x14ac:dyDescent="0.25">
      <c r="A254" s="21" t="s">
        <v>27</v>
      </c>
      <c r="B254" s="21"/>
      <c r="C254" s="45"/>
      <c r="D254" s="4" t="s">
        <v>152</v>
      </c>
      <c r="E254" s="2">
        <f>SUM(C255:C270)/16</f>
        <v>22.356874999999999</v>
      </c>
      <c r="F254" t="s">
        <v>153</v>
      </c>
    </row>
    <row r="255" spans="1:14" x14ac:dyDescent="0.25">
      <c r="A255" s="21">
        <v>1</v>
      </c>
      <c r="B255" s="21" t="s">
        <v>20</v>
      </c>
      <c r="C255" s="31">
        <v>32.549999999999997</v>
      </c>
      <c r="D255" s="19" t="s">
        <v>1105</v>
      </c>
      <c r="E255" s="2"/>
    </row>
    <row r="256" spans="1:14" x14ac:dyDescent="0.25">
      <c r="A256" s="21">
        <v>2</v>
      </c>
      <c r="B256" s="21" t="s">
        <v>21</v>
      </c>
      <c r="C256" s="45">
        <v>30</v>
      </c>
      <c r="D256" t="s">
        <v>137</v>
      </c>
      <c r="E256" s="2"/>
    </row>
    <row r="257" spans="1:6" x14ac:dyDescent="0.25">
      <c r="A257" s="21">
        <v>3</v>
      </c>
      <c r="B257" s="21" t="s">
        <v>194</v>
      </c>
      <c r="C257" s="45">
        <v>29.1</v>
      </c>
      <c r="D257" t="s">
        <v>317</v>
      </c>
      <c r="E257" s="2"/>
    </row>
    <row r="258" spans="1:6" x14ac:dyDescent="0.25">
      <c r="A258" s="21">
        <v>4</v>
      </c>
      <c r="B258" s="19" t="s">
        <v>195</v>
      </c>
      <c r="C258" s="45">
        <v>28.4</v>
      </c>
      <c r="D258" s="19" t="s">
        <v>1105</v>
      </c>
      <c r="E258" s="2"/>
    </row>
    <row r="259" spans="1:6" x14ac:dyDescent="0.25">
      <c r="A259" s="21">
        <v>5</v>
      </c>
      <c r="B259" s="21" t="s">
        <v>22</v>
      </c>
      <c r="C259" s="45">
        <v>28.1</v>
      </c>
      <c r="D259" t="s">
        <v>137</v>
      </c>
      <c r="E259" s="2"/>
    </row>
    <row r="260" spans="1:6" s="19" customFormat="1" x14ac:dyDescent="0.25">
      <c r="A260" s="21">
        <v>6</v>
      </c>
      <c r="B260" s="30" t="s">
        <v>1100</v>
      </c>
      <c r="C260" s="31">
        <v>25.45</v>
      </c>
      <c r="D260" s="19" t="s">
        <v>1105</v>
      </c>
      <c r="E260" s="2"/>
    </row>
    <row r="261" spans="1:6" x14ac:dyDescent="0.25">
      <c r="A261" s="21">
        <v>7</v>
      </c>
      <c r="B261" s="21" t="s">
        <v>19</v>
      </c>
      <c r="C261" s="45">
        <v>24.75</v>
      </c>
      <c r="D261" t="s">
        <v>137</v>
      </c>
      <c r="E261" s="2"/>
    </row>
    <row r="262" spans="1:6" x14ac:dyDescent="0.25">
      <c r="A262" s="21">
        <v>8</v>
      </c>
      <c r="B262" s="21" t="s">
        <v>271</v>
      </c>
      <c r="C262" s="45">
        <v>24.3</v>
      </c>
      <c r="D262" t="s">
        <v>306</v>
      </c>
      <c r="E262" s="2"/>
      <c r="F262" s="19"/>
    </row>
    <row r="263" spans="1:6" x14ac:dyDescent="0.25">
      <c r="A263" s="21">
        <v>9</v>
      </c>
      <c r="B263" s="21" t="s">
        <v>23</v>
      </c>
      <c r="C263" s="45">
        <v>22.7</v>
      </c>
      <c r="D263" t="s">
        <v>137</v>
      </c>
      <c r="E263" s="2"/>
    </row>
    <row r="264" spans="1:6" x14ac:dyDescent="0.25">
      <c r="A264" s="21">
        <v>9</v>
      </c>
      <c r="B264" s="21" t="s">
        <v>35</v>
      </c>
      <c r="C264" s="45">
        <v>22.7</v>
      </c>
      <c r="D264" t="s">
        <v>137</v>
      </c>
      <c r="E264" s="2"/>
    </row>
    <row r="265" spans="1:6" s="19" customFormat="1" x14ac:dyDescent="0.25">
      <c r="A265" s="21">
        <v>11</v>
      </c>
      <c r="B265" s="30" t="s">
        <v>766</v>
      </c>
      <c r="C265" s="31">
        <v>20.8</v>
      </c>
      <c r="D265" s="19" t="s">
        <v>1105</v>
      </c>
      <c r="E265" s="2"/>
    </row>
    <row r="266" spans="1:6" s="19" customFormat="1" x14ac:dyDescent="0.25">
      <c r="A266" s="21">
        <v>12</v>
      </c>
      <c r="B266" s="21" t="s">
        <v>24</v>
      </c>
      <c r="C266" s="45">
        <v>19.899999999999999</v>
      </c>
      <c r="D266" t="s">
        <v>137</v>
      </c>
      <c r="E266" s="2"/>
    </row>
    <row r="267" spans="1:6" x14ac:dyDescent="0.25">
      <c r="A267" s="21">
        <v>13</v>
      </c>
      <c r="B267" s="19" t="s">
        <v>273</v>
      </c>
      <c r="C267" s="45">
        <v>18.100000000000001</v>
      </c>
      <c r="D267" s="19" t="s">
        <v>813</v>
      </c>
      <c r="E267" s="2"/>
    </row>
    <row r="268" spans="1:6" x14ac:dyDescent="0.25">
      <c r="A268" s="21">
        <v>14</v>
      </c>
      <c r="B268" s="21" t="s">
        <v>307</v>
      </c>
      <c r="C268" s="45">
        <v>12.5</v>
      </c>
      <c r="D268" t="s">
        <v>306</v>
      </c>
      <c r="E268" s="2"/>
    </row>
    <row r="269" spans="1:6" x14ac:dyDescent="0.25">
      <c r="A269" s="21">
        <v>15</v>
      </c>
      <c r="B269" s="21" t="s">
        <v>36</v>
      </c>
      <c r="C269" s="45">
        <v>11.4</v>
      </c>
      <c r="D269" t="s">
        <v>137</v>
      </c>
      <c r="E269" s="2"/>
    </row>
    <row r="270" spans="1:6" x14ac:dyDescent="0.25">
      <c r="A270" s="21">
        <v>16</v>
      </c>
      <c r="B270" s="30" t="s">
        <v>774</v>
      </c>
      <c r="C270" s="31">
        <v>6.96</v>
      </c>
      <c r="D270" s="19" t="s">
        <v>1105</v>
      </c>
      <c r="E270" s="2"/>
    </row>
    <row r="271" spans="1:6" x14ac:dyDescent="0.25">
      <c r="A271" s="21"/>
      <c r="B271" s="21" t="s">
        <v>480</v>
      </c>
      <c r="C271" s="45"/>
      <c r="D271" s="19"/>
      <c r="E271" s="19"/>
      <c r="F271" s="19"/>
    </row>
    <row r="272" spans="1:6" x14ac:dyDescent="0.25">
      <c r="A272" s="21"/>
      <c r="B272" s="21"/>
      <c r="C272" s="45"/>
    </row>
    <row r="273" spans="1:6" x14ac:dyDescent="0.25">
      <c r="A273" s="21"/>
      <c r="B273" s="21" t="s">
        <v>672</v>
      </c>
      <c r="C273" s="45"/>
    </row>
    <row r="274" spans="1:6" x14ac:dyDescent="0.25">
      <c r="A274" s="21"/>
      <c r="B274" s="21"/>
      <c r="C274" s="45"/>
    </row>
    <row r="275" spans="1:6" x14ac:dyDescent="0.25">
      <c r="A275" s="21" t="s">
        <v>0</v>
      </c>
      <c r="B275" s="21"/>
      <c r="C275" s="45" t="s">
        <v>312</v>
      </c>
      <c r="D275" s="5" t="s">
        <v>320</v>
      </c>
      <c r="E275" s="2">
        <f>SUM(C276:C286)/11</f>
        <v>14.090909090909092</v>
      </c>
      <c r="F275" t="s">
        <v>262</v>
      </c>
    </row>
    <row r="276" spans="1:6" x14ac:dyDescent="0.25">
      <c r="A276" s="21">
        <v>1</v>
      </c>
      <c r="B276" s="21" t="s">
        <v>4</v>
      </c>
      <c r="C276" s="45">
        <v>45</v>
      </c>
      <c r="D276" t="s">
        <v>1053</v>
      </c>
      <c r="E276" s="2"/>
    </row>
    <row r="277" spans="1:6" x14ac:dyDescent="0.25">
      <c r="A277" s="21">
        <v>2</v>
      </c>
      <c r="B277" s="21" t="s">
        <v>33</v>
      </c>
      <c r="C277" s="45">
        <v>26</v>
      </c>
      <c r="D277" s="19" t="s">
        <v>626</v>
      </c>
      <c r="E277" s="2"/>
      <c r="F277" s="19"/>
    </row>
    <row r="278" spans="1:6" s="19" customFormat="1" x14ac:dyDescent="0.25">
      <c r="A278" s="21">
        <v>3</v>
      </c>
      <c r="B278" s="21" t="s">
        <v>163</v>
      </c>
      <c r="C278" s="45">
        <v>25</v>
      </c>
      <c r="D278" s="19" t="s">
        <v>1053</v>
      </c>
      <c r="E278" s="2"/>
    </row>
    <row r="279" spans="1:6" s="19" customFormat="1" x14ac:dyDescent="0.25">
      <c r="A279" s="21">
        <v>4</v>
      </c>
      <c r="B279" s="21" t="s">
        <v>1004</v>
      </c>
      <c r="C279" s="45">
        <v>11</v>
      </c>
      <c r="D279" s="19" t="s">
        <v>1053</v>
      </c>
      <c r="E279" s="2"/>
    </row>
    <row r="280" spans="1:6" x14ac:dyDescent="0.25">
      <c r="A280" s="21">
        <v>4</v>
      </c>
      <c r="B280" s="21" t="s">
        <v>32</v>
      </c>
      <c r="C280" s="45">
        <v>11</v>
      </c>
      <c r="D280" s="19" t="s">
        <v>626</v>
      </c>
      <c r="E280" s="2"/>
      <c r="F280" s="19"/>
    </row>
    <row r="281" spans="1:6" x14ac:dyDescent="0.25">
      <c r="A281" s="21">
        <v>6</v>
      </c>
      <c r="B281" s="21" t="s">
        <v>343</v>
      </c>
      <c r="C281" s="45">
        <v>9</v>
      </c>
      <c r="D281" s="19" t="s">
        <v>626</v>
      </c>
      <c r="E281" s="2"/>
      <c r="F281" s="19"/>
    </row>
    <row r="282" spans="1:6" x14ac:dyDescent="0.25">
      <c r="A282" s="21">
        <v>7</v>
      </c>
      <c r="B282" s="21" t="s">
        <v>1054</v>
      </c>
      <c r="C282" s="56">
        <v>7</v>
      </c>
      <c r="D282" s="19" t="s">
        <v>1053</v>
      </c>
      <c r="E282" s="2"/>
      <c r="F282" s="19"/>
    </row>
    <row r="283" spans="1:6" x14ac:dyDescent="0.25">
      <c r="A283" s="21">
        <v>8</v>
      </c>
      <c r="B283" s="21" t="s">
        <v>289</v>
      </c>
      <c r="C283" s="45">
        <v>6</v>
      </c>
      <c r="D283" t="s">
        <v>243</v>
      </c>
      <c r="E283" s="2"/>
      <c r="F283" s="19"/>
    </row>
    <row r="284" spans="1:6" s="19" customFormat="1" x14ac:dyDescent="0.25">
      <c r="A284" s="21">
        <v>9</v>
      </c>
      <c r="B284" s="21" t="s">
        <v>10</v>
      </c>
      <c r="C284" s="45">
        <v>5</v>
      </c>
      <c r="D284" s="19" t="s">
        <v>1053</v>
      </c>
      <c r="E284" s="2"/>
    </row>
    <row r="285" spans="1:6" x14ac:dyDescent="0.25">
      <c r="A285" s="21">
        <v>9</v>
      </c>
      <c r="B285" s="21" t="s">
        <v>622</v>
      </c>
      <c r="C285" s="45">
        <v>5</v>
      </c>
      <c r="D285" s="19" t="s">
        <v>626</v>
      </c>
      <c r="E285" s="2"/>
    </row>
    <row r="286" spans="1:6" s="19" customFormat="1" x14ac:dyDescent="0.25">
      <c r="A286" s="21">
        <v>9</v>
      </c>
      <c r="B286" s="21" t="s">
        <v>755</v>
      </c>
      <c r="C286" s="45">
        <v>5</v>
      </c>
      <c r="D286" s="19" t="s">
        <v>1053</v>
      </c>
      <c r="E286" s="2"/>
    </row>
    <row r="287" spans="1:6" x14ac:dyDescent="0.25">
      <c r="A287" s="21"/>
      <c r="B287" s="21"/>
      <c r="C287" s="45" t="s">
        <v>313</v>
      </c>
      <c r="E287" s="2"/>
    </row>
    <row r="288" spans="1:6" x14ac:dyDescent="0.25">
      <c r="A288" s="21">
        <v>12</v>
      </c>
      <c r="B288" s="21" t="s">
        <v>171</v>
      </c>
      <c r="C288" s="45">
        <v>17</v>
      </c>
      <c r="D288" t="s">
        <v>317</v>
      </c>
      <c r="E288" s="2"/>
      <c r="F288" s="19"/>
    </row>
    <row r="289" spans="1:6" s="19" customFormat="1" x14ac:dyDescent="0.25">
      <c r="A289" s="21">
        <v>13</v>
      </c>
      <c r="B289" s="21" t="s">
        <v>350</v>
      </c>
      <c r="C289" s="45">
        <v>16</v>
      </c>
      <c r="D289" s="19" t="s">
        <v>1053</v>
      </c>
      <c r="E289" s="2"/>
    </row>
    <row r="290" spans="1:6" x14ac:dyDescent="0.25">
      <c r="A290" s="21">
        <v>13</v>
      </c>
      <c r="B290" s="21" t="s">
        <v>215</v>
      </c>
      <c r="C290" s="45">
        <v>16</v>
      </c>
      <c r="D290" t="s">
        <v>243</v>
      </c>
      <c r="E290" s="2"/>
      <c r="F290" s="19"/>
    </row>
    <row r="291" spans="1:6" x14ac:dyDescent="0.25">
      <c r="A291" s="21">
        <v>13</v>
      </c>
      <c r="B291" s="21" t="s">
        <v>618</v>
      </c>
      <c r="C291" s="45">
        <v>16</v>
      </c>
      <c r="D291" s="19" t="s">
        <v>626</v>
      </c>
      <c r="E291" s="2"/>
      <c r="F291" s="19"/>
    </row>
    <row r="292" spans="1:6" x14ac:dyDescent="0.25">
      <c r="A292" s="21">
        <v>16</v>
      </c>
      <c r="B292" s="21" t="s">
        <v>621</v>
      </c>
      <c r="C292" s="45">
        <v>15</v>
      </c>
      <c r="D292" s="19" t="s">
        <v>626</v>
      </c>
      <c r="E292" s="2"/>
      <c r="F292" s="19"/>
    </row>
    <row r="293" spans="1:6" x14ac:dyDescent="0.25">
      <c r="A293" s="21">
        <v>17</v>
      </c>
      <c r="B293" s="21" t="s">
        <v>17</v>
      </c>
      <c r="C293" s="45">
        <v>11</v>
      </c>
      <c r="D293" s="19" t="s">
        <v>626</v>
      </c>
      <c r="E293" s="2"/>
      <c r="F293" s="19"/>
    </row>
    <row r="294" spans="1:6" x14ac:dyDescent="0.25">
      <c r="A294" s="21">
        <v>17</v>
      </c>
      <c r="B294" s="21" t="s">
        <v>623</v>
      </c>
      <c r="C294" s="45">
        <v>11</v>
      </c>
      <c r="D294" s="19" t="s">
        <v>626</v>
      </c>
      <c r="E294" s="2"/>
      <c r="F294" s="19"/>
    </row>
    <row r="295" spans="1:6" x14ac:dyDescent="0.25">
      <c r="A295" s="21">
        <v>19</v>
      </c>
      <c r="B295" s="21" t="s">
        <v>150</v>
      </c>
      <c r="C295" s="45">
        <v>10</v>
      </c>
      <c r="D295" t="s">
        <v>243</v>
      </c>
      <c r="E295" s="2"/>
      <c r="F295" s="19"/>
    </row>
    <row r="296" spans="1:6" x14ac:dyDescent="0.25">
      <c r="A296" s="21"/>
      <c r="B296" s="21"/>
      <c r="C296" s="45"/>
      <c r="D296" s="19"/>
      <c r="E296" s="2"/>
      <c r="F296" s="19"/>
    </row>
    <row r="297" spans="1:6" x14ac:dyDescent="0.25">
      <c r="A297" s="21">
        <v>20</v>
      </c>
      <c r="B297" s="21" t="s">
        <v>13</v>
      </c>
      <c r="C297" s="45">
        <v>10</v>
      </c>
      <c r="D297" s="19" t="s">
        <v>626</v>
      </c>
      <c r="E297" s="2"/>
      <c r="F297" s="19"/>
    </row>
    <row r="298" spans="1:6" x14ac:dyDescent="0.25">
      <c r="A298" s="21">
        <v>21</v>
      </c>
      <c r="B298" s="21" t="s">
        <v>617</v>
      </c>
      <c r="C298" s="45">
        <v>8</v>
      </c>
      <c r="D298" s="19" t="s">
        <v>626</v>
      </c>
      <c r="E298" s="2"/>
      <c r="F298" s="19"/>
    </row>
    <row r="299" spans="1:6" x14ac:dyDescent="0.25">
      <c r="A299" s="21">
        <v>22</v>
      </c>
      <c r="B299" s="21" t="s">
        <v>11</v>
      </c>
      <c r="C299" s="45">
        <v>7</v>
      </c>
      <c r="D299" s="19" t="s">
        <v>626</v>
      </c>
      <c r="E299" s="2"/>
      <c r="F299" s="19"/>
    </row>
    <row r="300" spans="1:6" x14ac:dyDescent="0.25">
      <c r="A300" s="21">
        <v>22</v>
      </c>
      <c r="B300" s="21" t="s">
        <v>291</v>
      </c>
      <c r="C300" s="45">
        <v>7</v>
      </c>
      <c r="D300" t="s">
        <v>243</v>
      </c>
      <c r="E300" s="2"/>
      <c r="F300" s="19"/>
    </row>
    <row r="301" spans="1:6" x14ac:dyDescent="0.25">
      <c r="A301" s="21">
        <v>24</v>
      </c>
      <c r="B301" s="21" t="s">
        <v>15</v>
      </c>
      <c r="C301" s="45">
        <v>5</v>
      </c>
      <c r="D301" s="19" t="s">
        <v>626</v>
      </c>
      <c r="E301" s="2"/>
      <c r="F301" s="19"/>
    </row>
    <row r="302" spans="1:6" x14ac:dyDescent="0.25">
      <c r="A302" s="21"/>
      <c r="B302" s="21"/>
      <c r="C302" s="45" t="s">
        <v>314</v>
      </c>
      <c r="E302" s="2"/>
    </row>
    <row r="303" spans="1:6" x14ac:dyDescent="0.25">
      <c r="A303" s="21">
        <v>25</v>
      </c>
      <c r="B303" s="21" t="s">
        <v>512</v>
      </c>
      <c r="C303" s="45">
        <v>11</v>
      </c>
      <c r="D303" t="s">
        <v>243</v>
      </c>
      <c r="E303" s="2"/>
    </row>
    <row r="304" spans="1:6" s="19" customFormat="1" x14ac:dyDescent="0.25">
      <c r="A304" s="21">
        <v>26</v>
      </c>
      <c r="B304" s="21" t="s">
        <v>1055</v>
      </c>
      <c r="C304" s="45">
        <v>11</v>
      </c>
      <c r="D304" s="19" t="s">
        <v>1053</v>
      </c>
      <c r="E304" s="2"/>
    </row>
    <row r="305" spans="1:6" x14ac:dyDescent="0.25">
      <c r="A305" s="21">
        <v>27</v>
      </c>
      <c r="B305" s="21" t="s">
        <v>624</v>
      </c>
      <c r="C305" s="45">
        <v>8</v>
      </c>
      <c r="D305" s="19" t="s">
        <v>626</v>
      </c>
      <c r="E305" s="2"/>
    </row>
    <row r="306" spans="1:6" x14ac:dyDescent="0.25">
      <c r="A306" s="21">
        <v>28</v>
      </c>
      <c r="B306" s="21" t="s">
        <v>296</v>
      </c>
      <c r="C306" s="45">
        <v>7</v>
      </c>
      <c r="D306" t="s">
        <v>243</v>
      </c>
      <c r="E306" s="2"/>
    </row>
    <row r="307" spans="1:6" x14ac:dyDescent="0.25">
      <c r="A307" s="21">
        <v>28</v>
      </c>
      <c r="B307" s="21" t="s">
        <v>146</v>
      </c>
      <c r="C307" s="45">
        <v>7</v>
      </c>
      <c r="D307" t="s">
        <v>243</v>
      </c>
      <c r="E307" s="2"/>
    </row>
    <row r="308" spans="1:6" x14ac:dyDescent="0.25">
      <c r="A308" s="21">
        <v>28</v>
      </c>
      <c r="B308" s="21" t="s">
        <v>619</v>
      </c>
      <c r="C308" s="45">
        <v>7</v>
      </c>
      <c r="D308" s="19" t="s">
        <v>626</v>
      </c>
      <c r="E308" s="2"/>
    </row>
    <row r="309" spans="1:6" x14ac:dyDescent="0.25">
      <c r="A309" s="21"/>
      <c r="B309" s="21"/>
      <c r="C309" s="45" t="s">
        <v>315</v>
      </c>
      <c r="E309" s="2"/>
    </row>
    <row r="310" spans="1:6" x14ac:dyDescent="0.25">
      <c r="A310" s="21">
        <v>31</v>
      </c>
      <c r="B310" s="21" t="s">
        <v>251</v>
      </c>
      <c r="C310" s="45">
        <v>19</v>
      </c>
      <c r="D310" t="s">
        <v>243</v>
      </c>
      <c r="E310" s="2"/>
    </row>
    <row r="311" spans="1:6" x14ac:dyDescent="0.25">
      <c r="A311" s="21">
        <v>31</v>
      </c>
      <c r="B311" s="21" t="s">
        <v>252</v>
      </c>
      <c r="C311" s="45">
        <v>19</v>
      </c>
      <c r="D311" t="s">
        <v>243</v>
      </c>
      <c r="E311" s="2"/>
    </row>
    <row r="312" spans="1:6" x14ac:dyDescent="0.25">
      <c r="A312" s="21">
        <v>33</v>
      </c>
      <c r="B312" s="21" t="s">
        <v>232</v>
      </c>
      <c r="C312" s="45">
        <v>18</v>
      </c>
      <c r="D312" t="s">
        <v>243</v>
      </c>
      <c r="E312" s="2"/>
      <c r="F312" s="19"/>
    </row>
    <row r="313" spans="1:6" x14ac:dyDescent="0.25">
      <c r="A313" s="21">
        <v>34</v>
      </c>
      <c r="B313" s="21" t="s">
        <v>620</v>
      </c>
      <c r="C313" s="45">
        <v>17</v>
      </c>
      <c r="D313" s="19" t="s">
        <v>626</v>
      </c>
      <c r="E313" s="2"/>
      <c r="F313" s="19"/>
    </row>
    <row r="314" spans="1:6" s="19" customFormat="1" x14ac:dyDescent="0.25">
      <c r="A314" s="21">
        <v>35</v>
      </c>
      <c r="B314" s="21" t="s">
        <v>249</v>
      </c>
      <c r="C314" s="45">
        <v>11</v>
      </c>
      <c r="D314" s="19" t="s">
        <v>1053</v>
      </c>
      <c r="E314" s="2"/>
    </row>
    <row r="315" spans="1:6" s="19" customFormat="1" x14ac:dyDescent="0.25">
      <c r="A315" s="21">
        <v>36</v>
      </c>
      <c r="B315" s="21" t="s">
        <v>602</v>
      </c>
      <c r="C315" s="45">
        <v>10</v>
      </c>
      <c r="D315" s="19" t="s">
        <v>1053</v>
      </c>
      <c r="E315" s="2"/>
    </row>
    <row r="316" spans="1:6" x14ac:dyDescent="0.25">
      <c r="A316" s="21"/>
      <c r="B316" s="21"/>
      <c r="C316" s="45" t="s">
        <v>316</v>
      </c>
      <c r="E316" s="2"/>
      <c r="F316" s="19"/>
    </row>
    <row r="317" spans="1:6" x14ac:dyDescent="0.25">
      <c r="A317" s="21">
        <v>37</v>
      </c>
      <c r="B317" s="21" t="s">
        <v>318</v>
      </c>
      <c r="C317" s="45">
        <v>17</v>
      </c>
      <c r="D317" t="s">
        <v>243</v>
      </c>
      <c r="E317" s="2"/>
      <c r="F317" s="19"/>
    </row>
    <row r="318" spans="1:6" x14ac:dyDescent="0.25">
      <c r="A318" s="21">
        <v>38</v>
      </c>
      <c r="B318" s="21" t="s">
        <v>541</v>
      </c>
      <c r="C318" s="45">
        <v>10</v>
      </c>
      <c r="D318" s="19" t="s">
        <v>626</v>
      </c>
      <c r="E318" s="2"/>
      <c r="F318" s="19"/>
    </row>
    <row r="319" spans="1:6" x14ac:dyDescent="0.25">
      <c r="A319" s="21"/>
      <c r="B319" s="21"/>
      <c r="C319" s="45" t="s">
        <v>300</v>
      </c>
      <c r="E319" s="2"/>
    </row>
    <row r="320" spans="1:6" x14ac:dyDescent="0.25">
      <c r="A320" s="21">
        <v>39</v>
      </c>
      <c r="B320" s="21" t="s">
        <v>298</v>
      </c>
      <c r="C320" s="45">
        <v>31</v>
      </c>
      <c r="D320" t="s">
        <v>243</v>
      </c>
      <c r="E320" s="2"/>
    </row>
    <row r="321" spans="1:6" x14ac:dyDescent="0.25">
      <c r="A321" s="21"/>
      <c r="B321" s="21" t="s">
        <v>480</v>
      </c>
      <c r="C321" s="45"/>
      <c r="E321" s="2"/>
    </row>
    <row r="322" spans="1:6" x14ac:dyDescent="0.25">
      <c r="A322" s="21" t="s">
        <v>18</v>
      </c>
      <c r="B322" s="21"/>
      <c r="C322" s="45" t="s">
        <v>312</v>
      </c>
      <c r="E322" s="2"/>
    </row>
    <row r="323" spans="1:6" x14ac:dyDescent="0.25">
      <c r="A323" s="21">
        <v>1</v>
      </c>
      <c r="B323" s="21" t="s">
        <v>20</v>
      </c>
      <c r="C323" s="45">
        <v>6</v>
      </c>
      <c r="D323" s="19" t="s">
        <v>1053</v>
      </c>
      <c r="E323" s="2"/>
      <c r="F323" s="19"/>
    </row>
    <row r="324" spans="1:6" x14ac:dyDescent="0.25">
      <c r="A324" s="21"/>
      <c r="B324" s="21"/>
      <c r="C324" s="45" t="s">
        <v>314</v>
      </c>
      <c r="D324" s="19"/>
      <c r="E324" s="2"/>
      <c r="F324" s="19"/>
    </row>
    <row r="325" spans="1:6" x14ac:dyDescent="0.25">
      <c r="A325" s="21">
        <v>2</v>
      </c>
      <c r="B325" s="21" t="s">
        <v>194</v>
      </c>
      <c r="C325" s="45">
        <v>7</v>
      </c>
      <c r="D325" t="s">
        <v>319</v>
      </c>
      <c r="E325" s="2"/>
    </row>
    <row r="326" spans="1:6" x14ac:dyDescent="0.25">
      <c r="A326" s="21"/>
      <c r="B326" s="21"/>
      <c r="C326" s="45" t="s">
        <v>315</v>
      </c>
      <c r="E326" s="2"/>
    </row>
    <row r="327" spans="1:6" x14ac:dyDescent="0.25">
      <c r="A327" s="21">
        <v>3</v>
      </c>
      <c r="B327" s="21" t="s">
        <v>22</v>
      </c>
      <c r="C327" s="45">
        <v>14</v>
      </c>
      <c r="D327" s="19" t="s">
        <v>626</v>
      </c>
      <c r="E327" s="2"/>
      <c r="F327" s="19"/>
    </row>
    <row r="328" spans="1:6" x14ac:dyDescent="0.25">
      <c r="A328" s="21">
        <v>4</v>
      </c>
      <c r="B328" s="21" t="s">
        <v>195</v>
      </c>
      <c r="C328" s="45">
        <v>12</v>
      </c>
      <c r="D328" t="s">
        <v>165</v>
      </c>
      <c r="E328" s="2"/>
      <c r="F328" s="19"/>
    </row>
    <row r="329" spans="1:6" x14ac:dyDescent="0.25">
      <c r="A329" s="21">
        <v>5</v>
      </c>
      <c r="B329" s="21" t="s">
        <v>35</v>
      </c>
      <c r="C329" s="45">
        <v>5</v>
      </c>
      <c r="D329" s="19" t="s">
        <v>626</v>
      </c>
      <c r="E329" s="2"/>
      <c r="F329" s="19"/>
    </row>
    <row r="330" spans="1:6" x14ac:dyDescent="0.25">
      <c r="A330" s="21"/>
      <c r="B330" s="21"/>
      <c r="C330" s="45" t="s">
        <v>316</v>
      </c>
      <c r="D330" s="19"/>
      <c r="E330" s="2"/>
      <c r="F330" s="19"/>
    </row>
    <row r="331" spans="1:6" x14ac:dyDescent="0.25">
      <c r="A331" s="21">
        <v>6</v>
      </c>
      <c r="B331" s="21" t="s">
        <v>21</v>
      </c>
      <c r="C331" s="45">
        <v>18</v>
      </c>
      <c r="D331" t="s">
        <v>243</v>
      </c>
      <c r="E331" s="2"/>
      <c r="F331" s="19"/>
    </row>
    <row r="332" spans="1:6" x14ac:dyDescent="0.25">
      <c r="A332" s="21">
        <v>6</v>
      </c>
      <c r="B332" s="21" t="s">
        <v>23</v>
      </c>
      <c r="C332" s="45">
        <v>18</v>
      </c>
      <c r="D332" s="19" t="s">
        <v>626</v>
      </c>
      <c r="E332" s="2"/>
    </row>
    <row r="333" spans="1:6" x14ac:dyDescent="0.25">
      <c r="A333" s="21">
        <v>8</v>
      </c>
      <c r="B333" s="21" t="s">
        <v>246</v>
      </c>
      <c r="C333" s="45">
        <v>13</v>
      </c>
      <c r="D333" t="s">
        <v>243</v>
      </c>
      <c r="E333" s="2"/>
    </row>
    <row r="334" spans="1:6" x14ac:dyDescent="0.25">
      <c r="A334" s="21">
        <v>9</v>
      </c>
      <c r="B334" s="21" t="s">
        <v>614</v>
      </c>
      <c r="C334" s="45">
        <v>12</v>
      </c>
      <c r="D334" s="19" t="s">
        <v>626</v>
      </c>
      <c r="E334" s="2"/>
    </row>
    <row r="335" spans="1:6" x14ac:dyDescent="0.25">
      <c r="A335" s="21">
        <v>10</v>
      </c>
      <c r="B335" s="21" t="s">
        <v>616</v>
      </c>
      <c r="C335" s="45">
        <v>11</v>
      </c>
      <c r="D335" s="19" t="s">
        <v>626</v>
      </c>
      <c r="E335" s="2"/>
    </row>
    <row r="336" spans="1:6" s="19" customFormat="1" x14ac:dyDescent="0.25">
      <c r="A336" s="21">
        <v>11</v>
      </c>
      <c r="B336" s="21" t="s">
        <v>1024</v>
      </c>
      <c r="C336" s="45">
        <v>9</v>
      </c>
      <c r="D336" s="19" t="s">
        <v>1053</v>
      </c>
      <c r="E336" s="2"/>
    </row>
    <row r="337" spans="1:6" x14ac:dyDescent="0.25">
      <c r="A337" s="21">
        <v>12</v>
      </c>
      <c r="B337" s="21" t="s">
        <v>273</v>
      </c>
      <c r="C337" s="45">
        <v>5</v>
      </c>
      <c r="D337" t="s">
        <v>243</v>
      </c>
      <c r="E337" s="2"/>
    </row>
    <row r="338" spans="1:6" x14ac:dyDescent="0.25">
      <c r="A338" s="21"/>
      <c r="B338" s="21"/>
      <c r="C338" s="45" t="s">
        <v>300</v>
      </c>
      <c r="E338" s="2"/>
    </row>
    <row r="339" spans="1:6" x14ac:dyDescent="0.25">
      <c r="A339" s="21">
        <v>12</v>
      </c>
      <c r="B339" s="21" t="s">
        <v>615</v>
      </c>
      <c r="C339" s="45">
        <v>24</v>
      </c>
      <c r="D339" s="19" t="s">
        <v>626</v>
      </c>
      <c r="E339" s="2"/>
      <c r="F339" s="19"/>
    </row>
    <row r="340" spans="1:6" x14ac:dyDescent="0.25">
      <c r="A340" s="21"/>
      <c r="B340" s="21"/>
      <c r="C340" s="45" t="s">
        <v>627</v>
      </c>
      <c r="D340" s="19"/>
      <c r="E340" s="2"/>
    </row>
    <row r="341" spans="1:6" x14ac:dyDescent="0.25">
      <c r="A341" s="21">
        <v>13</v>
      </c>
      <c r="B341" s="21" t="s">
        <v>625</v>
      </c>
      <c r="C341" s="45">
        <v>24</v>
      </c>
      <c r="D341" s="19" t="s">
        <v>626</v>
      </c>
      <c r="E341" s="2"/>
    </row>
    <row r="342" spans="1:6" x14ac:dyDescent="0.25">
      <c r="A342" s="21"/>
      <c r="B342" s="21" t="s">
        <v>480</v>
      </c>
      <c r="C342" s="45"/>
      <c r="E342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3"/>
  <sheetViews>
    <sheetView topLeftCell="A20" workbookViewId="0">
      <selection activeCell="D41" sqref="D41"/>
    </sheetView>
  </sheetViews>
  <sheetFormatPr baseColWidth="10" defaultRowHeight="15" x14ac:dyDescent="0.25"/>
  <cols>
    <col min="1" max="1" width="4.140625" customWidth="1"/>
    <col min="2" max="2" width="26.42578125" customWidth="1"/>
    <col min="3" max="3" width="11.42578125" style="20"/>
    <col min="4" max="4" width="31.85546875" customWidth="1"/>
    <col min="10" max="10" width="25" customWidth="1"/>
    <col min="13" max="13" width="11.42578125" style="20"/>
  </cols>
  <sheetData>
    <row r="1" spans="1:13" x14ac:dyDescent="0.25">
      <c r="A1" s="21"/>
      <c r="B1" s="43" t="s">
        <v>644</v>
      </c>
      <c r="C1" s="45"/>
    </row>
    <row r="2" spans="1:13" x14ac:dyDescent="0.25">
      <c r="A2" s="21"/>
      <c r="B2" s="21"/>
      <c r="C2" s="45"/>
    </row>
    <row r="3" spans="1:13" x14ac:dyDescent="0.25">
      <c r="A3" s="21"/>
      <c r="B3" s="21" t="s">
        <v>654</v>
      </c>
      <c r="C3" s="45"/>
      <c r="D3" t="s">
        <v>549</v>
      </c>
    </row>
    <row r="4" spans="1:13" x14ac:dyDescent="0.25">
      <c r="A4" s="21" t="s">
        <v>31</v>
      </c>
      <c r="B4" s="21"/>
      <c r="C4" s="45"/>
      <c r="D4" s="1" t="s">
        <v>152</v>
      </c>
      <c r="E4" s="2">
        <f>SUM(C5:C31)/27</f>
        <v>111.89074074074077</v>
      </c>
      <c r="F4" t="s">
        <v>153</v>
      </c>
    </row>
    <row r="5" spans="1:13" s="19" customFormat="1" x14ac:dyDescent="0.25">
      <c r="A5" s="21">
        <v>1</v>
      </c>
      <c r="B5" s="21" t="s">
        <v>33</v>
      </c>
      <c r="C5" s="45">
        <v>173.6</v>
      </c>
      <c r="D5" s="21" t="s">
        <v>1075</v>
      </c>
      <c r="E5" s="2"/>
      <c r="M5" s="20"/>
    </row>
    <row r="6" spans="1:13" s="19" customFormat="1" x14ac:dyDescent="0.25">
      <c r="A6" s="21">
        <v>2</v>
      </c>
      <c r="B6" s="19" t="s">
        <v>911</v>
      </c>
      <c r="C6" s="45">
        <v>160.25</v>
      </c>
      <c r="D6" s="21" t="s">
        <v>1075</v>
      </c>
      <c r="E6" s="2"/>
      <c r="M6" s="20"/>
    </row>
    <row r="7" spans="1:13" s="19" customFormat="1" x14ac:dyDescent="0.25">
      <c r="A7" s="21">
        <v>3</v>
      </c>
      <c r="B7" t="s">
        <v>1076</v>
      </c>
      <c r="C7" s="45">
        <v>156.6</v>
      </c>
      <c r="D7" s="21" t="s">
        <v>1075</v>
      </c>
      <c r="E7" s="2"/>
      <c r="M7" s="20"/>
    </row>
    <row r="8" spans="1:13" s="19" customFormat="1" x14ac:dyDescent="0.25">
      <c r="A8" s="21">
        <v>4</v>
      </c>
      <c r="B8" t="s">
        <v>913</v>
      </c>
      <c r="C8" s="45">
        <v>156.5</v>
      </c>
      <c r="D8" s="21" t="s">
        <v>1075</v>
      </c>
      <c r="E8" s="2"/>
      <c r="M8" s="20"/>
    </row>
    <row r="9" spans="1:13" s="19" customFormat="1" x14ac:dyDescent="0.25">
      <c r="A9" s="21">
        <v>5</v>
      </c>
      <c r="B9" t="s">
        <v>1077</v>
      </c>
      <c r="C9" s="45">
        <v>143.1</v>
      </c>
      <c r="D9" s="21" t="s">
        <v>1075</v>
      </c>
      <c r="E9" s="2"/>
      <c r="M9" s="20"/>
    </row>
    <row r="10" spans="1:13" s="19" customFormat="1" x14ac:dyDescent="0.25">
      <c r="A10" s="21">
        <v>6</v>
      </c>
      <c r="B10" s="19" t="s">
        <v>1078</v>
      </c>
      <c r="C10" s="45">
        <v>135.30000000000001</v>
      </c>
      <c r="D10" s="21" t="s">
        <v>1075</v>
      </c>
      <c r="E10" s="2"/>
      <c r="M10" s="20"/>
    </row>
    <row r="11" spans="1:13" s="19" customFormat="1" x14ac:dyDescent="0.25">
      <c r="A11" s="21">
        <v>7</v>
      </c>
      <c r="B11" t="s">
        <v>1079</v>
      </c>
      <c r="C11" s="56">
        <v>135.1</v>
      </c>
      <c r="D11" s="21" t="s">
        <v>1075</v>
      </c>
      <c r="E11" s="2"/>
      <c r="M11" s="20"/>
    </row>
    <row r="12" spans="1:13" s="19" customFormat="1" x14ac:dyDescent="0.25">
      <c r="A12" s="21">
        <v>8</v>
      </c>
      <c r="B12" t="s">
        <v>1080</v>
      </c>
      <c r="C12" s="56">
        <v>135.01</v>
      </c>
      <c r="D12" s="21" t="s">
        <v>1075</v>
      </c>
      <c r="E12" s="2"/>
      <c r="M12" s="20"/>
    </row>
    <row r="13" spans="1:13" s="19" customFormat="1" x14ac:dyDescent="0.25">
      <c r="A13" s="21">
        <v>9</v>
      </c>
      <c r="B13" t="s">
        <v>1081</v>
      </c>
      <c r="C13" s="56">
        <v>133.1</v>
      </c>
      <c r="D13" s="21" t="s">
        <v>1075</v>
      </c>
      <c r="E13" s="2"/>
      <c r="M13" s="20"/>
    </row>
    <row r="14" spans="1:13" s="19" customFormat="1" x14ac:dyDescent="0.25">
      <c r="A14" s="21">
        <v>10</v>
      </c>
      <c r="B14" t="s">
        <v>350</v>
      </c>
      <c r="C14" s="56">
        <v>124.15</v>
      </c>
      <c r="D14" s="21" t="s">
        <v>1075</v>
      </c>
      <c r="E14" s="2"/>
      <c r="M14" s="20"/>
    </row>
    <row r="15" spans="1:13" x14ac:dyDescent="0.25">
      <c r="A15" s="21">
        <v>11</v>
      </c>
      <c r="B15" s="26" t="s">
        <v>4</v>
      </c>
      <c r="C15" s="31">
        <v>121.1</v>
      </c>
      <c r="D15" s="19" t="s">
        <v>841</v>
      </c>
      <c r="E15" s="20"/>
    </row>
    <row r="16" spans="1:13" x14ac:dyDescent="0.25">
      <c r="A16" s="21">
        <v>12</v>
      </c>
      <c r="B16" s="21" t="s">
        <v>234</v>
      </c>
      <c r="C16" s="45">
        <v>111.2</v>
      </c>
      <c r="D16" t="s">
        <v>274</v>
      </c>
      <c r="E16" s="2"/>
    </row>
    <row r="17" spans="1:13" x14ac:dyDescent="0.25">
      <c r="A17" s="21">
        <v>13</v>
      </c>
      <c r="B17" s="26" t="s">
        <v>291</v>
      </c>
      <c r="C17" s="31">
        <v>111.1</v>
      </c>
      <c r="D17" s="19" t="s">
        <v>841</v>
      </c>
      <c r="E17" s="2"/>
      <c r="F17" s="19"/>
    </row>
    <row r="18" spans="1:13" s="19" customFormat="1" x14ac:dyDescent="0.25">
      <c r="A18" s="21">
        <v>14</v>
      </c>
      <c r="B18" t="s">
        <v>1030</v>
      </c>
      <c r="C18" s="56">
        <v>105.14</v>
      </c>
      <c r="D18" s="21" t="s">
        <v>1075</v>
      </c>
      <c r="E18" s="2"/>
      <c r="M18" s="20"/>
    </row>
    <row r="19" spans="1:13" x14ac:dyDescent="0.25">
      <c r="A19" s="21">
        <v>15</v>
      </c>
      <c r="B19" s="21" t="s">
        <v>126</v>
      </c>
      <c r="C19" s="45">
        <v>100.4</v>
      </c>
      <c r="D19" t="s">
        <v>274</v>
      </c>
      <c r="E19" s="2"/>
    </row>
    <row r="20" spans="1:13" x14ac:dyDescent="0.25">
      <c r="A20" s="21">
        <v>15</v>
      </c>
      <c r="B20" s="21" t="s">
        <v>275</v>
      </c>
      <c r="C20" s="45">
        <v>100.4</v>
      </c>
      <c r="D20" t="s">
        <v>274</v>
      </c>
      <c r="E20" s="2"/>
    </row>
    <row r="21" spans="1:13" s="19" customFormat="1" x14ac:dyDescent="0.25">
      <c r="A21" s="21">
        <v>17</v>
      </c>
      <c r="B21" t="s">
        <v>907</v>
      </c>
      <c r="C21" s="56">
        <v>100.6</v>
      </c>
      <c r="D21" s="21" t="s">
        <v>1075</v>
      </c>
      <c r="E21" s="2"/>
      <c r="M21" s="20"/>
    </row>
    <row r="22" spans="1:13" x14ac:dyDescent="0.25">
      <c r="A22" s="21">
        <v>18</v>
      </c>
      <c r="B22" s="21" t="s">
        <v>276</v>
      </c>
      <c r="C22" s="45">
        <v>90.4</v>
      </c>
      <c r="D22" t="s">
        <v>274</v>
      </c>
      <c r="E22" s="2"/>
    </row>
    <row r="23" spans="1:13" s="19" customFormat="1" x14ac:dyDescent="0.25">
      <c r="A23" s="21">
        <v>18.816993464052199</v>
      </c>
      <c r="B23" s="19" t="s">
        <v>288</v>
      </c>
      <c r="C23" s="20">
        <v>90.35</v>
      </c>
      <c r="D23" s="21" t="s">
        <v>1381</v>
      </c>
      <c r="E23" s="2"/>
      <c r="M23" s="20"/>
    </row>
    <row r="24" spans="1:13" x14ac:dyDescent="0.25">
      <c r="A24" s="21">
        <v>19.8035775713794</v>
      </c>
      <c r="B24" s="26" t="s">
        <v>838</v>
      </c>
      <c r="C24" s="31">
        <v>90.05</v>
      </c>
      <c r="D24" s="19" t="s">
        <v>841</v>
      </c>
      <c r="E24" s="2"/>
      <c r="F24" s="19"/>
    </row>
    <row r="25" spans="1:13" x14ac:dyDescent="0.25">
      <c r="A25" s="21">
        <v>20</v>
      </c>
      <c r="B25" s="26" t="s">
        <v>232</v>
      </c>
      <c r="C25" s="31">
        <v>90.05</v>
      </c>
      <c r="D25" s="19" t="s">
        <v>841</v>
      </c>
      <c r="E25" s="2"/>
      <c r="F25" s="19"/>
    </row>
    <row r="26" spans="1:13" x14ac:dyDescent="0.25">
      <c r="A26" s="21">
        <v>20</v>
      </c>
      <c r="B26" s="26" t="s">
        <v>839</v>
      </c>
      <c r="C26" s="31">
        <v>90.05</v>
      </c>
      <c r="D26" s="19" t="s">
        <v>841</v>
      </c>
      <c r="E26" s="2"/>
      <c r="F26" s="19"/>
    </row>
    <row r="27" spans="1:13" x14ac:dyDescent="0.25">
      <c r="A27" s="21">
        <v>22.763329893360801</v>
      </c>
      <c r="B27" s="26" t="s">
        <v>251</v>
      </c>
      <c r="C27" s="31">
        <v>83.05</v>
      </c>
      <c r="D27" s="19" t="s">
        <v>841</v>
      </c>
      <c r="E27" s="2"/>
      <c r="F27" s="19"/>
    </row>
    <row r="28" spans="1:13" x14ac:dyDescent="0.25">
      <c r="A28" s="21">
        <v>23.749914000688001</v>
      </c>
      <c r="B28" s="21" t="s">
        <v>233</v>
      </c>
      <c r="C28" s="45">
        <v>80.849999999999994</v>
      </c>
      <c r="D28" t="s">
        <v>274</v>
      </c>
      <c r="E28" s="2"/>
    </row>
    <row r="29" spans="1:13" x14ac:dyDescent="0.25">
      <c r="A29" s="21">
        <v>24</v>
      </c>
      <c r="B29" s="21" t="s">
        <v>254</v>
      </c>
      <c r="C29" s="45">
        <v>80.849999999999994</v>
      </c>
      <c r="D29" t="s">
        <v>274</v>
      </c>
      <c r="E29" s="2"/>
    </row>
    <row r="30" spans="1:13" s="19" customFormat="1" x14ac:dyDescent="0.25">
      <c r="A30" s="21">
        <v>25.723082215342199</v>
      </c>
      <c r="B30" s="19" t="s">
        <v>619</v>
      </c>
      <c r="C30" s="20">
        <v>80.45</v>
      </c>
      <c r="D30" s="21" t="s">
        <v>1381</v>
      </c>
      <c r="E30" s="2"/>
      <c r="M30" s="20"/>
    </row>
    <row r="31" spans="1:13" s="19" customFormat="1" x14ac:dyDescent="0.25">
      <c r="A31" s="21">
        <v>26.709666322669399</v>
      </c>
      <c r="B31" t="s">
        <v>828</v>
      </c>
      <c r="C31" s="45">
        <v>42.3</v>
      </c>
      <c r="D31" s="21" t="s">
        <v>1075</v>
      </c>
      <c r="E31" s="2"/>
      <c r="M31" s="20"/>
    </row>
    <row r="32" spans="1:13" x14ac:dyDescent="0.25">
      <c r="A32" s="21"/>
      <c r="B32" s="21" t="s">
        <v>480</v>
      </c>
      <c r="C32" s="45"/>
      <c r="E32" s="2"/>
    </row>
    <row r="33" spans="1:13" x14ac:dyDescent="0.25">
      <c r="A33" s="21" t="s">
        <v>18</v>
      </c>
      <c r="B33" s="21"/>
      <c r="C33" s="45"/>
      <c r="D33" s="1" t="s">
        <v>152</v>
      </c>
      <c r="E33" s="2">
        <f>SUM(C34:C44)/11</f>
        <v>68.634545454545446</v>
      </c>
      <c r="F33" t="s">
        <v>153</v>
      </c>
    </row>
    <row r="34" spans="1:13" x14ac:dyDescent="0.25">
      <c r="A34" s="21">
        <v>1</v>
      </c>
      <c r="B34" s="26" t="s">
        <v>20</v>
      </c>
      <c r="C34" s="31">
        <v>96.05</v>
      </c>
      <c r="D34" s="21" t="s">
        <v>1075</v>
      </c>
      <c r="E34" s="20"/>
    </row>
    <row r="35" spans="1:13" s="19" customFormat="1" x14ac:dyDescent="0.25">
      <c r="A35" s="21">
        <v>2</v>
      </c>
      <c r="B35" t="s">
        <v>1082</v>
      </c>
      <c r="C35" s="31">
        <v>90.25</v>
      </c>
      <c r="D35" s="21" t="s">
        <v>1075</v>
      </c>
      <c r="E35" s="20"/>
      <c r="M35" s="20"/>
    </row>
    <row r="36" spans="1:13" s="19" customFormat="1" x14ac:dyDescent="0.25">
      <c r="A36" s="21">
        <v>3</v>
      </c>
      <c r="B36" t="s">
        <v>1083</v>
      </c>
      <c r="C36" s="31">
        <v>85.9</v>
      </c>
      <c r="D36" s="21" t="s">
        <v>1075</v>
      </c>
      <c r="E36" s="20"/>
      <c r="M36" s="20"/>
    </row>
    <row r="37" spans="1:13" s="19" customFormat="1" x14ac:dyDescent="0.25">
      <c r="A37" s="21">
        <v>4</v>
      </c>
      <c r="B37" t="s">
        <v>1084</v>
      </c>
      <c r="C37" s="31">
        <v>84.05</v>
      </c>
      <c r="D37" s="21" t="s">
        <v>1075</v>
      </c>
      <c r="E37" s="20"/>
      <c r="M37" s="20"/>
    </row>
    <row r="38" spans="1:13" s="19" customFormat="1" x14ac:dyDescent="0.25">
      <c r="A38" s="21">
        <v>5</v>
      </c>
      <c r="B38" t="s">
        <v>195</v>
      </c>
      <c r="C38" s="44">
        <v>75.150000000000006</v>
      </c>
      <c r="D38" s="21" t="s">
        <v>1075</v>
      </c>
      <c r="E38" s="20"/>
      <c r="M38" s="20"/>
    </row>
    <row r="39" spans="1:13" x14ac:dyDescent="0.25">
      <c r="A39" s="21">
        <v>6</v>
      </c>
      <c r="B39" s="26" t="s">
        <v>526</v>
      </c>
      <c r="C39" s="31">
        <v>70.55</v>
      </c>
      <c r="D39" s="19" t="s">
        <v>841</v>
      </c>
      <c r="E39" s="19"/>
      <c r="F39" s="19"/>
    </row>
    <row r="40" spans="1:13" s="19" customFormat="1" x14ac:dyDescent="0.25">
      <c r="A40" s="21">
        <v>7</v>
      </c>
      <c r="B40" t="s">
        <v>1085</v>
      </c>
      <c r="C40" s="44">
        <v>60.1</v>
      </c>
      <c r="D40" s="21" t="s">
        <v>1075</v>
      </c>
      <c r="E40" s="20"/>
      <c r="M40" s="20"/>
    </row>
    <row r="41" spans="1:13" s="19" customFormat="1" x14ac:dyDescent="0.25">
      <c r="A41" s="21">
        <v>8</v>
      </c>
      <c r="B41" s="19" t="s">
        <v>1380</v>
      </c>
      <c r="C41" s="20">
        <v>57.78</v>
      </c>
      <c r="D41" s="21" t="s">
        <v>1381</v>
      </c>
      <c r="E41" s="20"/>
      <c r="M41" s="20"/>
    </row>
    <row r="42" spans="1:13" x14ac:dyDescent="0.25">
      <c r="A42" s="21">
        <v>9</v>
      </c>
      <c r="B42" s="26" t="s">
        <v>842</v>
      </c>
      <c r="C42" s="31">
        <v>57.55</v>
      </c>
      <c r="D42" s="19" t="s">
        <v>841</v>
      </c>
      <c r="E42" s="20"/>
      <c r="F42" s="19"/>
    </row>
    <row r="43" spans="1:13" x14ac:dyDescent="0.25">
      <c r="A43" s="21">
        <v>10</v>
      </c>
      <c r="B43" s="26" t="s">
        <v>273</v>
      </c>
      <c r="C43" s="31">
        <v>50.05</v>
      </c>
      <c r="D43" s="19" t="s">
        <v>841</v>
      </c>
      <c r="E43" s="20"/>
      <c r="F43" s="19"/>
    </row>
    <row r="44" spans="1:13" x14ac:dyDescent="0.25">
      <c r="A44" s="21">
        <v>11</v>
      </c>
      <c r="B44" s="26" t="s">
        <v>843</v>
      </c>
      <c r="C44" s="31">
        <v>27.55</v>
      </c>
      <c r="D44" s="19" t="s">
        <v>841</v>
      </c>
      <c r="E44" s="20"/>
      <c r="F44" s="19"/>
    </row>
    <row r="45" spans="1:13" x14ac:dyDescent="0.25">
      <c r="A45" s="21"/>
      <c r="B45" s="21" t="s">
        <v>480</v>
      </c>
      <c r="C45" s="45"/>
      <c r="E45" s="2"/>
    </row>
    <row r="46" spans="1:13" x14ac:dyDescent="0.25">
      <c r="A46" s="21"/>
      <c r="B46" s="21" t="s">
        <v>673</v>
      </c>
      <c r="C46" s="45"/>
    </row>
    <row r="47" spans="1:13" x14ac:dyDescent="0.25">
      <c r="A47" s="21" t="s">
        <v>0</v>
      </c>
      <c r="B47" s="21"/>
      <c r="C47" s="45" t="s">
        <v>284</v>
      </c>
      <c r="D47" s="5" t="s">
        <v>1014</v>
      </c>
      <c r="E47" s="3">
        <f>SUM(C48:C52)/5</f>
        <v>13.2</v>
      </c>
      <c r="F47" t="s">
        <v>262</v>
      </c>
    </row>
    <row r="48" spans="1:13" s="19" customFormat="1" x14ac:dyDescent="0.25">
      <c r="A48" s="21">
        <v>1</v>
      </c>
      <c r="B48" s="26" t="s">
        <v>33</v>
      </c>
      <c r="C48" s="31">
        <v>23</v>
      </c>
      <c r="D48" s="19" t="s">
        <v>1013</v>
      </c>
      <c r="E48" s="2"/>
      <c r="M48" s="20"/>
    </row>
    <row r="49" spans="1:13" x14ac:dyDescent="0.25">
      <c r="A49" s="21">
        <v>2</v>
      </c>
      <c r="B49" s="21" t="s">
        <v>138</v>
      </c>
      <c r="C49" s="45">
        <v>13</v>
      </c>
      <c r="D49" t="s">
        <v>278</v>
      </c>
      <c r="E49" s="2"/>
      <c r="L49" s="26"/>
    </row>
    <row r="50" spans="1:13" s="19" customFormat="1" x14ac:dyDescent="0.25">
      <c r="A50" s="21">
        <v>3</v>
      </c>
      <c r="B50" s="26" t="s">
        <v>4</v>
      </c>
      <c r="C50" s="31">
        <v>12</v>
      </c>
      <c r="D50" s="19" t="s">
        <v>1013</v>
      </c>
      <c r="E50" s="2"/>
      <c r="L50" s="26"/>
      <c r="M50" s="20"/>
    </row>
    <row r="51" spans="1:13" x14ac:dyDescent="0.25">
      <c r="A51" s="21">
        <v>4</v>
      </c>
      <c r="B51" s="21" t="s">
        <v>200</v>
      </c>
      <c r="C51" s="45">
        <v>10</v>
      </c>
      <c r="D51" t="s">
        <v>222</v>
      </c>
      <c r="E51" s="2"/>
      <c r="J51" s="26"/>
      <c r="K51" s="55"/>
      <c r="L51" s="26"/>
    </row>
    <row r="52" spans="1:13" x14ac:dyDescent="0.25">
      <c r="A52" s="21">
        <v>5</v>
      </c>
      <c r="B52" s="21" t="s">
        <v>207</v>
      </c>
      <c r="C52" s="45">
        <v>8</v>
      </c>
      <c r="D52" t="s">
        <v>222</v>
      </c>
      <c r="E52" s="2"/>
      <c r="L52" s="26"/>
    </row>
    <row r="53" spans="1:13" x14ac:dyDescent="0.25">
      <c r="A53" s="21"/>
      <c r="B53" s="21"/>
      <c r="C53" s="45" t="s">
        <v>285</v>
      </c>
      <c r="E53" s="2"/>
      <c r="L53" s="22"/>
    </row>
    <row r="54" spans="1:13" x14ac:dyDescent="0.25">
      <c r="A54" s="21">
        <v>6</v>
      </c>
      <c r="B54" s="21" t="s">
        <v>778</v>
      </c>
      <c r="C54" s="45">
        <v>27</v>
      </c>
      <c r="D54" s="19" t="s">
        <v>779</v>
      </c>
      <c r="E54" s="2"/>
      <c r="F54" s="19"/>
      <c r="L54" s="22"/>
    </row>
    <row r="55" spans="1:13" x14ac:dyDescent="0.25">
      <c r="A55" s="21">
        <v>7</v>
      </c>
      <c r="B55" s="21" t="s">
        <v>208</v>
      </c>
      <c r="C55" s="45">
        <v>15</v>
      </c>
      <c r="D55" t="s">
        <v>222</v>
      </c>
      <c r="E55" s="2"/>
      <c r="L55" s="22"/>
    </row>
    <row r="56" spans="1:13" s="19" customFormat="1" x14ac:dyDescent="0.25">
      <c r="A56" s="21">
        <v>8</v>
      </c>
      <c r="B56" s="26" t="s">
        <v>1000</v>
      </c>
      <c r="C56" s="31">
        <v>13</v>
      </c>
      <c r="D56" s="19" t="s">
        <v>1013</v>
      </c>
      <c r="E56" s="2"/>
      <c r="J56" s="26"/>
      <c r="K56" s="55"/>
      <c r="L56" s="22"/>
      <c r="M56" s="20"/>
    </row>
    <row r="57" spans="1:13" x14ac:dyDescent="0.25">
      <c r="A57" s="21">
        <v>9</v>
      </c>
      <c r="B57" s="21" t="s">
        <v>287</v>
      </c>
      <c r="C57" s="45">
        <v>8</v>
      </c>
      <c r="D57" t="s">
        <v>222</v>
      </c>
      <c r="E57" s="2"/>
      <c r="L57" s="22"/>
    </row>
    <row r="58" spans="1:13" s="19" customFormat="1" x14ac:dyDescent="0.25">
      <c r="A58" s="21">
        <v>9</v>
      </c>
      <c r="B58" s="26" t="s">
        <v>1001</v>
      </c>
      <c r="C58" s="31">
        <v>8</v>
      </c>
      <c r="D58" s="19" t="s">
        <v>1013</v>
      </c>
      <c r="E58" s="2"/>
      <c r="J58" s="26"/>
      <c r="K58" s="55"/>
      <c r="L58" s="22"/>
      <c r="M58" s="20"/>
    </row>
    <row r="59" spans="1:13" x14ac:dyDescent="0.25">
      <c r="A59" s="21">
        <v>11</v>
      </c>
      <c r="B59" s="26" t="s">
        <v>350</v>
      </c>
      <c r="C59" s="31">
        <v>7</v>
      </c>
      <c r="D59" s="19" t="s">
        <v>1013</v>
      </c>
      <c r="E59" s="2"/>
      <c r="L59" s="22"/>
    </row>
    <row r="60" spans="1:13" x14ac:dyDescent="0.25">
      <c r="A60" s="21">
        <v>12</v>
      </c>
      <c r="B60" s="21" t="s">
        <v>289</v>
      </c>
      <c r="C60" s="45">
        <v>6</v>
      </c>
      <c r="D60" t="s">
        <v>241</v>
      </c>
      <c r="E60" s="2"/>
      <c r="L60" s="22"/>
    </row>
    <row r="61" spans="1:13" x14ac:dyDescent="0.25">
      <c r="A61" s="21">
        <v>12</v>
      </c>
      <c r="B61" s="21" t="s">
        <v>290</v>
      </c>
      <c r="C61" s="45">
        <v>6</v>
      </c>
      <c r="D61" t="s">
        <v>222</v>
      </c>
      <c r="E61" s="2"/>
      <c r="L61" s="22"/>
    </row>
    <row r="62" spans="1:13" x14ac:dyDescent="0.25">
      <c r="A62" s="21">
        <v>14</v>
      </c>
      <c r="B62" s="21" t="s">
        <v>291</v>
      </c>
      <c r="C62" s="45">
        <v>5</v>
      </c>
      <c r="D62" t="s">
        <v>241</v>
      </c>
      <c r="E62" s="2"/>
      <c r="L62" s="22"/>
    </row>
    <row r="63" spans="1:13" s="19" customFormat="1" x14ac:dyDescent="0.25">
      <c r="A63" s="21">
        <v>14</v>
      </c>
      <c r="B63" s="26" t="s">
        <v>1004</v>
      </c>
      <c r="C63" s="31">
        <v>5</v>
      </c>
      <c r="E63" s="2"/>
      <c r="J63" s="26"/>
      <c r="K63" s="55"/>
      <c r="L63" s="22"/>
      <c r="M63" s="20"/>
    </row>
    <row r="64" spans="1:13" x14ac:dyDescent="0.25">
      <c r="A64" s="21"/>
      <c r="B64" s="21"/>
      <c r="C64" s="45" t="s">
        <v>279</v>
      </c>
      <c r="E64" s="2"/>
      <c r="L64" s="22"/>
    </row>
    <row r="65" spans="1:13" s="19" customFormat="1" x14ac:dyDescent="0.25">
      <c r="A65" s="21">
        <v>16</v>
      </c>
      <c r="B65" s="26" t="s">
        <v>1002</v>
      </c>
      <c r="C65" s="31">
        <v>19</v>
      </c>
      <c r="D65" s="19" t="s">
        <v>1013</v>
      </c>
      <c r="E65" s="2"/>
      <c r="J65" s="26"/>
      <c r="K65" s="55"/>
      <c r="L65" s="22"/>
      <c r="M65" s="20"/>
    </row>
    <row r="66" spans="1:13" x14ac:dyDescent="0.25">
      <c r="A66" s="21">
        <v>17</v>
      </c>
      <c r="B66" s="21" t="s">
        <v>292</v>
      </c>
      <c r="C66" s="45">
        <v>15</v>
      </c>
      <c r="D66" t="s">
        <v>222</v>
      </c>
      <c r="E66" s="2"/>
      <c r="L66" s="22"/>
    </row>
    <row r="67" spans="1:13" x14ac:dyDescent="0.25">
      <c r="A67" s="21">
        <v>18</v>
      </c>
      <c r="B67" s="21" t="s">
        <v>205</v>
      </c>
      <c r="C67" s="45">
        <v>11</v>
      </c>
      <c r="D67" t="s">
        <v>222</v>
      </c>
      <c r="E67" s="2"/>
      <c r="L67" s="22"/>
    </row>
    <row r="68" spans="1:13" s="19" customFormat="1" x14ac:dyDescent="0.25">
      <c r="A68" s="21">
        <v>19</v>
      </c>
      <c r="B68" s="26" t="s">
        <v>288</v>
      </c>
      <c r="C68" s="31">
        <v>12</v>
      </c>
      <c r="D68" s="19" t="s">
        <v>1013</v>
      </c>
      <c r="E68" s="2"/>
      <c r="J68" s="26"/>
      <c r="K68" s="55"/>
      <c r="L68" s="22"/>
      <c r="M68" s="20"/>
    </row>
    <row r="69" spans="1:13" x14ac:dyDescent="0.25">
      <c r="A69" s="21">
        <v>20</v>
      </c>
      <c r="B69" s="21" t="s">
        <v>253</v>
      </c>
      <c r="C69" s="45">
        <v>10</v>
      </c>
      <c r="D69" t="s">
        <v>241</v>
      </c>
      <c r="E69" s="2"/>
    </row>
    <row r="70" spans="1:13" s="19" customFormat="1" x14ac:dyDescent="0.25">
      <c r="A70" s="21">
        <v>20</v>
      </c>
      <c r="B70" s="26" t="s">
        <v>1003</v>
      </c>
      <c r="C70" s="31">
        <v>10</v>
      </c>
      <c r="D70" s="19" t="s">
        <v>1013</v>
      </c>
      <c r="E70" s="2"/>
      <c r="M70" s="20"/>
    </row>
    <row r="71" spans="1:13" x14ac:dyDescent="0.25">
      <c r="A71" s="21">
        <v>22</v>
      </c>
      <c r="B71" s="21" t="s">
        <v>212</v>
      </c>
      <c r="C71" s="45">
        <v>5</v>
      </c>
      <c r="D71" t="s">
        <v>222</v>
      </c>
      <c r="E71" s="2"/>
    </row>
    <row r="72" spans="1:13" x14ac:dyDescent="0.25">
      <c r="A72" s="21">
        <v>22</v>
      </c>
      <c r="B72" s="21" t="s">
        <v>293</v>
      </c>
      <c r="C72" s="45">
        <v>5</v>
      </c>
      <c r="D72" t="s">
        <v>222</v>
      </c>
      <c r="E72" s="2"/>
    </row>
    <row r="73" spans="1:13" x14ac:dyDescent="0.25">
      <c r="A73" s="21"/>
      <c r="B73" s="21"/>
      <c r="C73" s="45" t="s">
        <v>280</v>
      </c>
      <c r="E73" s="2"/>
    </row>
    <row r="74" spans="1:13" s="19" customFormat="1" x14ac:dyDescent="0.25">
      <c r="A74" s="21">
        <v>24</v>
      </c>
      <c r="B74" s="26" t="s">
        <v>1006</v>
      </c>
      <c r="C74" s="45">
        <v>30</v>
      </c>
      <c r="D74" s="19" t="s">
        <v>1015</v>
      </c>
      <c r="E74" s="2"/>
      <c r="M74" s="20"/>
    </row>
    <row r="75" spans="1:13" x14ac:dyDescent="0.25">
      <c r="A75" s="21">
        <v>25</v>
      </c>
      <c r="B75" s="21" t="s">
        <v>293</v>
      </c>
      <c r="C75" s="45">
        <v>20</v>
      </c>
      <c r="D75" t="s">
        <v>222</v>
      </c>
      <c r="E75" s="2"/>
    </row>
    <row r="76" spans="1:13" x14ac:dyDescent="0.25">
      <c r="A76" s="21">
        <v>26</v>
      </c>
      <c r="B76" s="21" t="s">
        <v>299</v>
      </c>
      <c r="C76" s="45">
        <v>17</v>
      </c>
      <c r="D76" t="s">
        <v>222</v>
      </c>
      <c r="E76" s="2"/>
    </row>
    <row r="77" spans="1:13" x14ac:dyDescent="0.25">
      <c r="A77" s="21">
        <v>27</v>
      </c>
      <c r="B77" s="21" t="s">
        <v>17</v>
      </c>
      <c r="C77" s="45">
        <v>14</v>
      </c>
      <c r="D77" t="s">
        <v>241</v>
      </c>
    </row>
    <row r="78" spans="1:13" x14ac:dyDescent="0.25">
      <c r="A78" s="21">
        <v>28</v>
      </c>
      <c r="B78" s="21" t="s">
        <v>294</v>
      </c>
      <c r="C78" s="45">
        <v>10</v>
      </c>
      <c r="D78" t="s">
        <v>222</v>
      </c>
      <c r="E78" s="2"/>
    </row>
    <row r="79" spans="1:13" x14ac:dyDescent="0.25">
      <c r="A79" s="21">
        <v>28</v>
      </c>
      <c r="B79" s="21" t="s">
        <v>295</v>
      </c>
      <c r="C79" s="45">
        <v>10</v>
      </c>
      <c r="D79" t="s">
        <v>222</v>
      </c>
      <c r="E79" s="2"/>
    </row>
    <row r="80" spans="1:13" x14ac:dyDescent="0.25">
      <c r="A80" s="21">
        <v>30</v>
      </c>
      <c r="B80" s="21" t="s">
        <v>146</v>
      </c>
      <c r="C80" s="45">
        <v>6</v>
      </c>
      <c r="D80" t="s">
        <v>241</v>
      </c>
      <c r="E80" s="2"/>
    </row>
    <row r="81" spans="1:13" x14ac:dyDescent="0.25">
      <c r="A81" s="21">
        <v>31</v>
      </c>
      <c r="B81" s="21" t="s">
        <v>232</v>
      </c>
      <c r="C81" s="45">
        <v>5</v>
      </c>
      <c r="D81" t="s">
        <v>241</v>
      </c>
      <c r="E81" s="2"/>
    </row>
    <row r="82" spans="1:13" x14ac:dyDescent="0.25">
      <c r="A82" s="21">
        <v>31</v>
      </c>
      <c r="B82" s="21" t="s">
        <v>250</v>
      </c>
      <c r="C82" s="45">
        <v>5</v>
      </c>
      <c r="D82" t="s">
        <v>241</v>
      </c>
      <c r="E82" s="2"/>
    </row>
    <row r="83" spans="1:13" x14ac:dyDescent="0.25">
      <c r="A83" s="21"/>
      <c r="B83" s="21"/>
      <c r="C83" s="45" t="s">
        <v>281</v>
      </c>
      <c r="E83" s="2"/>
    </row>
    <row r="84" spans="1:13" x14ac:dyDescent="0.25">
      <c r="A84" s="21">
        <v>33</v>
      </c>
      <c r="B84" s="21" t="s">
        <v>252</v>
      </c>
      <c r="C84" s="45">
        <v>35</v>
      </c>
      <c r="D84" s="19" t="s">
        <v>1013</v>
      </c>
      <c r="E84" s="2"/>
    </row>
    <row r="85" spans="1:13" x14ac:dyDescent="0.25">
      <c r="A85" s="21">
        <v>34</v>
      </c>
      <c r="B85" s="21" t="s">
        <v>296</v>
      </c>
      <c r="C85" s="45">
        <v>23</v>
      </c>
      <c r="D85" t="s">
        <v>241</v>
      </c>
      <c r="E85" s="2"/>
    </row>
    <row r="86" spans="1:13" x14ac:dyDescent="0.25">
      <c r="A86" s="21">
        <v>35</v>
      </c>
      <c r="B86" s="21" t="s">
        <v>297</v>
      </c>
      <c r="C86" s="45">
        <v>18</v>
      </c>
      <c r="D86" t="s">
        <v>222</v>
      </c>
      <c r="E86" s="2"/>
    </row>
    <row r="87" spans="1:13" x14ac:dyDescent="0.25">
      <c r="A87" s="21">
        <v>36</v>
      </c>
      <c r="B87" s="21" t="s">
        <v>251</v>
      </c>
      <c r="C87" s="45">
        <v>10</v>
      </c>
      <c r="D87" t="s">
        <v>241</v>
      </c>
      <c r="E87" s="2"/>
    </row>
    <row r="88" spans="1:13" x14ac:dyDescent="0.25">
      <c r="A88" s="21"/>
      <c r="B88" s="21"/>
      <c r="C88" s="45" t="s">
        <v>282</v>
      </c>
      <c r="E88" s="2"/>
    </row>
    <row r="89" spans="1:13" x14ac:dyDescent="0.25">
      <c r="A89" s="21">
        <v>37</v>
      </c>
      <c r="B89" s="21" t="s">
        <v>220</v>
      </c>
      <c r="C89" s="45">
        <v>13</v>
      </c>
      <c r="D89" t="s">
        <v>222</v>
      </c>
      <c r="E89" s="2"/>
    </row>
    <row r="90" spans="1:13" x14ac:dyDescent="0.25">
      <c r="A90" s="21"/>
      <c r="B90" s="21"/>
      <c r="C90" s="45" t="s">
        <v>286</v>
      </c>
      <c r="E90" s="2"/>
    </row>
    <row r="91" spans="1:13" x14ac:dyDescent="0.25">
      <c r="A91" s="21">
        <v>38</v>
      </c>
      <c r="B91" s="21" t="s">
        <v>298</v>
      </c>
      <c r="C91" s="45">
        <v>52</v>
      </c>
      <c r="D91" t="s">
        <v>241</v>
      </c>
      <c r="E91" s="2"/>
    </row>
    <row r="92" spans="1:13" s="19" customFormat="1" x14ac:dyDescent="0.25">
      <c r="A92" s="21">
        <v>39</v>
      </c>
      <c r="B92" s="26" t="s">
        <v>828</v>
      </c>
      <c r="C92" s="31">
        <v>11</v>
      </c>
      <c r="D92" s="19" t="s">
        <v>1013</v>
      </c>
      <c r="E92" s="2"/>
      <c r="M92" s="20"/>
    </row>
    <row r="93" spans="1:13" x14ac:dyDescent="0.25">
      <c r="A93" s="21"/>
      <c r="B93" s="21" t="s">
        <v>480</v>
      </c>
      <c r="C93" s="45"/>
      <c r="E93" s="2"/>
    </row>
    <row r="94" spans="1:13" x14ac:dyDescent="0.25">
      <c r="A94" s="21" t="s">
        <v>27</v>
      </c>
      <c r="B94" s="21"/>
      <c r="C94" s="45" t="s">
        <v>279</v>
      </c>
      <c r="E94" s="2"/>
    </row>
    <row r="95" spans="1:13" x14ac:dyDescent="0.25">
      <c r="A95" s="21">
        <v>1</v>
      </c>
      <c r="B95" s="21" t="s">
        <v>271</v>
      </c>
      <c r="C95" s="45">
        <v>11</v>
      </c>
      <c r="D95" t="s">
        <v>222</v>
      </c>
      <c r="E95" s="2"/>
    </row>
    <row r="96" spans="1:13" x14ac:dyDescent="0.25">
      <c r="A96" s="21"/>
      <c r="B96" s="21"/>
      <c r="C96" s="45" t="s">
        <v>280</v>
      </c>
      <c r="E96" s="2"/>
    </row>
    <row r="97" spans="1:13" s="19" customFormat="1" x14ac:dyDescent="0.25">
      <c r="A97" s="21">
        <v>2</v>
      </c>
      <c r="B97" s="26" t="s">
        <v>1010</v>
      </c>
      <c r="C97" s="31">
        <v>22</v>
      </c>
      <c r="D97" s="19" t="s">
        <v>1013</v>
      </c>
      <c r="E97" s="2"/>
      <c r="M97" s="20"/>
    </row>
    <row r="98" spans="1:13" x14ac:dyDescent="0.25">
      <c r="A98" s="21">
        <v>3</v>
      </c>
      <c r="B98" s="26" t="s">
        <v>20</v>
      </c>
      <c r="C98" s="31">
        <v>17</v>
      </c>
      <c r="D98" s="19" t="s">
        <v>1013</v>
      </c>
      <c r="E98" s="2"/>
    </row>
    <row r="99" spans="1:13" s="19" customFormat="1" x14ac:dyDescent="0.25">
      <c r="A99" s="21">
        <v>4</v>
      </c>
      <c r="B99" s="26" t="s">
        <v>1011</v>
      </c>
      <c r="C99" s="31">
        <v>15</v>
      </c>
      <c r="D99" s="19" t="s">
        <v>1013</v>
      </c>
      <c r="E99" s="2"/>
      <c r="M99" s="20"/>
    </row>
    <row r="100" spans="1:13" x14ac:dyDescent="0.25">
      <c r="A100" s="21"/>
      <c r="B100" s="21"/>
      <c r="C100" s="45" t="s">
        <v>281</v>
      </c>
      <c r="E100" s="2"/>
    </row>
    <row r="101" spans="1:13" x14ac:dyDescent="0.25">
      <c r="A101" s="21">
        <v>5</v>
      </c>
      <c r="B101" s="21" t="s">
        <v>21</v>
      </c>
      <c r="C101" s="45">
        <v>31</v>
      </c>
      <c r="D101" t="s">
        <v>222</v>
      </c>
      <c r="E101" s="2"/>
    </row>
    <row r="102" spans="1:13" x14ac:dyDescent="0.25">
      <c r="A102" s="21">
        <v>6</v>
      </c>
      <c r="B102" s="21" t="s">
        <v>483</v>
      </c>
      <c r="C102" s="45">
        <v>22</v>
      </c>
      <c r="D102" t="s">
        <v>222</v>
      </c>
      <c r="E102" s="2"/>
    </row>
    <row r="103" spans="1:13" s="19" customFormat="1" x14ac:dyDescent="0.25">
      <c r="A103" s="21">
        <v>7</v>
      </c>
      <c r="B103" s="26" t="s">
        <v>1012</v>
      </c>
      <c r="C103" s="31">
        <v>14</v>
      </c>
      <c r="D103" s="19" t="s">
        <v>1013</v>
      </c>
      <c r="E103" s="2"/>
      <c r="M103" s="20"/>
    </row>
    <row r="104" spans="1:13" x14ac:dyDescent="0.25">
      <c r="A104" s="21">
        <v>8</v>
      </c>
      <c r="B104" s="21" t="s">
        <v>246</v>
      </c>
      <c r="C104" s="45">
        <v>6</v>
      </c>
      <c r="D104" t="s">
        <v>243</v>
      </c>
      <c r="E104" s="2"/>
    </row>
    <row r="105" spans="1:13" s="19" customFormat="1" x14ac:dyDescent="0.25">
      <c r="A105" s="21">
        <v>8</v>
      </c>
      <c r="B105" s="26" t="s">
        <v>1009</v>
      </c>
      <c r="C105" s="31">
        <v>6</v>
      </c>
      <c r="D105" s="19" t="s">
        <v>1013</v>
      </c>
      <c r="E105" s="2"/>
      <c r="M105" s="20"/>
    </row>
    <row r="106" spans="1:13" x14ac:dyDescent="0.25">
      <c r="A106" s="21">
        <v>10</v>
      </c>
      <c r="B106" s="21" t="s">
        <v>195</v>
      </c>
      <c r="C106" s="45">
        <v>5</v>
      </c>
      <c r="D106" t="s">
        <v>278</v>
      </c>
      <c r="E106" s="2"/>
    </row>
    <row r="107" spans="1:13" x14ac:dyDescent="0.25">
      <c r="A107" s="21"/>
      <c r="B107" s="21"/>
      <c r="C107" s="45" t="s">
        <v>282</v>
      </c>
      <c r="E107" s="2"/>
    </row>
    <row r="108" spans="1:13" x14ac:dyDescent="0.25">
      <c r="A108" s="21">
        <v>11</v>
      </c>
      <c r="B108" s="21" t="s">
        <v>23</v>
      </c>
      <c r="C108" s="45">
        <v>6</v>
      </c>
      <c r="D108" t="s">
        <v>243</v>
      </c>
      <c r="E108" s="2"/>
    </row>
    <row r="109" spans="1:13" x14ac:dyDescent="0.25">
      <c r="A109" s="21">
        <v>11</v>
      </c>
      <c r="B109" s="21" t="s">
        <v>283</v>
      </c>
      <c r="C109" s="45">
        <v>6</v>
      </c>
      <c r="D109" t="s">
        <v>222</v>
      </c>
      <c r="E109" s="2"/>
    </row>
    <row r="110" spans="1:13" x14ac:dyDescent="0.25">
      <c r="A110" s="21">
        <v>13</v>
      </c>
      <c r="B110" s="21" t="s">
        <v>273</v>
      </c>
      <c r="C110" s="45">
        <v>5</v>
      </c>
      <c r="D110" t="s">
        <v>241</v>
      </c>
      <c r="E110" s="2"/>
    </row>
    <row r="111" spans="1:13" x14ac:dyDescent="0.25">
      <c r="A111" s="21"/>
      <c r="B111" s="21" t="s">
        <v>480</v>
      </c>
      <c r="C111" s="45"/>
      <c r="E111" s="2"/>
    </row>
    <row r="112" spans="1:13" x14ac:dyDescent="0.25">
      <c r="A112" s="21"/>
      <c r="B112" s="21"/>
      <c r="C112" s="45"/>
    </row>
    <row r="113" spans="1:6" x14ac:dyDescent="0.25">
      <c r="A113" s="21"/>
      <c r="B113" s="21" t="s">
        <v>655</v>
      </c>
      <c r="C113" s="45" t="s">
        <v>549</v>
      </c>
    </row>
    <row r="114" spans="1:6" x14ac:dyDescent="0.25">
      <c r="A114" s="21" t="s">
        <v>31</v>
      </c>
      <c r="B114" s="21"/>
      <c r="C114" s="45"/>
      <c r="D114" s="4" t="s">
        <v>152</v>
      </c>
      <c r="E114" s="2">
        <f>SUM(C115:C159)/44</f>
        <v>59.643863636363633</v>
      </c>
      <c r="F114" t="s">
        <v>153</v>
      </c>
    </row>
    <row r="115" spans="1:6" x14ac:dyDescent="0.25">
      <c r="A115" s="21">
        <v>1</v>
      </c>
      <c r="B115" s="21" t="s">
        <v>4</v>
      </c>
      <c r="C115" s="45">
        <v>83.65</v>
      </c>
      <c r="D115" t="s">
        <v>137</v>
      </c>
      <c r="E115" s="2"/>
    </row>
    <row r="116" spans="1:6" x14ac:dyDescent="0.25">
      <c r="A116" s="21">
        <v>2</v>
      </c>
      <c r="B116" s="21" t="s">
        <v>163</v>
      </c>
      <c r="C116" s="45">
        <v>78.099999999999994</v>
      </c>
      <c r="D116" t="s">
        <v>137</v>
      </c>
      <c r="E116" s="2"/>
      <c r="F116" s="16"/>
    </row>
    <row r="117" spans="1:6" x14ac:dyDescent="0.25">
      <c r="A117" s="21">
        <v>3</v>
      </c>
      <c r="B117" s="21" t="s">
        <v>33</v>
      </c>
      <c r="C117" s="45">
        <v>75.849999999999994</v>
      </c>
      <c r="D117" t="s">
        <v>137</v>
      </c>
      <c r="E117" s="2"/>
    </row>
    <row r="118" spans="1:6" x14ac:dyDescent="0.25">
      <c r="A118" s="21">
        <v>4</v>
      </c>
      <c r="B118" s="21" t="s">
        <v>2</v>
      </c>
      <c r="C118" s="45">
        <v>71.099999999999994</v>
      </c>
      <c r="D118" t="s">
        <v>137</v>
      </c>
      <c r="E118" s="2"/>
    </row>
    <row r="119" spans="1:6" x14ac:dyDescent="0.25">
      <c r="A119" s="21">
        <v>5</v>
      </c>
      <c r="B119" s="30" t="s">
        <v>1</v>
      </c>
      <c r="C119" s="31">
        <v>70.83</v>
      </c>
      <c r="D119" t="s">
        <v>962</v>
      </c>
      <c r="E119" s="2"/>
    </row>
    <row r="120" spans="1:6" x14ac:dyDescent="0.25">
      <c r="A120" s="21">
        <v>6</v>
      </c>
      <c r="B120" s="21" t="s">
        <v>3</v>
      </c>
      <c r="C120" s="45">
        <v>70.599999999999994</v>
      </c>
      <c r="D120" t="s">
        <v>137</v>
      </c>
      <c r="E120" s="2"/>
    </row>
    <row r="121" spans="1:6" x14ac:dyDescent="0.25">
      <c r="A121" s="21">
        <v>7</v>
      </c>
      <c r="B121" s="21" t="s">
        <v>291</v>
      </c>
      <c r="C121" s="45">
        <v>70</v>
      </c>
      <c r="D121" s="16" t="s">
        <v>586</v>
      </c>
      <c r="E121" s="7"/>
    </row>
    <row r="122" spans="1:6" x14ac:dyDescent="0.25">
      <c r="A122" s="21">
        <v>8</v>
      </c>
      <c r="B122" s="21" t="s">
        <v>6</v>
      </c>
      <c r="C122" s="45">
        <v>68</v>
      </c>
      <c r="D122" t="s">
        <v>137</v>
      </c>
      <c r="E122" s="2"/>
    </row>
    <row r="123" spans="1:6" x14ac:dyDescent="0.25">
      <c r="A123" s="21">
        <v>9</v>
      </c>
      <c r="B123" s="21" t="s">
        <v>5</v>
      </c>
      <c r="C123" s="45">
        <v>67</v>
      </c>
      <c r="D123" t="s">
        <v>137</v>
      </c>
      <c r="E123" s="2"/>
    </row>
    <row r="124" spans="1:6" x14ac:dyDescent="0.25">
      <c r="A124" s="21">
        <v>9</v>
      </c>
      <c r="B124" s="21" t="s">
        <v>7</v>
      </c>
      <c r="C124" s="45">
        <v>67</v>
      </c>
      <c r="D124" t="s">
        <v>137</v>
      </c>
      <c r="E124" s="2"/>
    </row>
    <row r="125" spans="1:6" x14ac:dyDescent="0.25">
      <c r="A125" s="21">
        <v>9</v>
      </c>
      <c r="B125" s="21" t="s">
        <v>11</v>
      </c>
      <c r="C125" s="45">
        <v>67</v>
      </c>
      <c r="D125" t="s">
        <v>137</v>
      </c>
      <c r="E125" s="2"/>
    </row>
    <row r="126" spans="1:6" x14ac:dyDescent="0.25">
      <c r="A126" s="21">
        <v>12</v>
      </c>
      <c r="B126" s="21" t="s">
        <v>235</v>
      </c>
      <c r="C126" s="45">
        <v>66.099999999999994</v>
      </c>
      <c r="D126" t="s">
        <v>274</v>
      </c>
      <c r="E126" s="2"/>
    </row>
    <row r="127" spans="1:6" x14ac:dyDescent="0.25">
      <c r="A127" s="21">
        <v>13</v>
      </c>
      <c r="B127" s="30" t="s">
        <v>330</v>
      </c>
      <c r="C127" s="31">
        <v>65.73</v>
      </c>
      <c r="D127" s="19" t="s">
        <v>962</v>
      </c>
      <c r="E127" s="2"/>
      <c r="F127" s="19"/>
    </row>
    <row r="128" spans="1:6" x14ac:dyDescent="0.25">
      <c r="A128" s="21">
        <v>14</v>
      </c>
      <c r="B128" s="30" t="s">
        <v>207</v>
      </c>
      <c r="C128" s="31">
        <v>65.53</v>
      </c>
      <c r="D128" s="19" t="s">
        <v>962</v>
      </c>
      <c r="E128" s="2"/>
      <c r="F128" s="19"/>
    </row>
    <row r="129" spans="1:6" x14ac:dyDescent="0.25">
      <c r="A129" s="21">
        <v>15</v>
      </c>
      <c r="B129" s="21" t="s">
        <v>10</v>
      </c>
      <c r="C129" s="45">
        <v>63.4</v>
      </c>
      <c r="D129" t="s">
        <v>137</v>
      </c>
      <c r="E129" s="2"/>
    </row>
    <row r="130" spans="1:6" x14ac:dyDescent="0.25">
      <c r="A130" s="21">
        <v>16</v>
      </c>
      <c r="B130" s="21" t="s">
        <v>302</v>
      </c>
      <c r="C130" s="45">
        <v>61.1</v>
      </c>
      <c r="D130" t="s">
        <v>274</v>
      </c>
      <c r="E130" s="2"/>
    </row>
    <row r="131" spans="1:6" x14ac:dyDescent="0.25">
      <c r="A131" s="21">
        <v>16</v>
      </c>
      <c r="B131" s="21" t="s">
        <v>275</v>
      </c>
      <c r="C131" s="45">
        <v>61.1</v>
      </c>
      <c r="D131" t="s">
        <v>274</v>
      </c>
      <c r="E131" s="2"/>
      <c r="F131" s="19"/>
    </row>
    <row r="132" spans="1:6" x14ac:dyDescent="0.25">
      <c r="A132" s="21">
        <v>16</v>
      </c>
      <c r="B132" s="21" t="s">
        <v>15</v>
      </c>
      <c r="C132" s="45">
        <v>61.1</v>
      </c>
      <c r="D132" t="s">
        <v>137</v>
      </c>
      <c r="E132" s="2"/>
    </row>
    <row r="133" spans="1:6" x14ac:dyDescent="0.25">
      <c r="A133" s="21">
        <v>16</v>
      </c>
      <c r="B133" s="21" t="s">
        <v>34</v>
      </c>
      <c r="C133" s="45">
        <v>61.1</v>
      </c>
      <c r="D133" t="s">
        <v>137</v>
      </c>
      <c r="E133" s="2"/>
    </row>
    <row r="134" spans="1:6" x14ac:dyDescent="0.25">
      <c r="A134" s="21">
        <v>16</v>
      </c>
      <c r="B134" s="21" t="s">
        <v>9</v>
      </c>
      <c r="C134" s="45">
        <v>61.1</v>
      </c>
      <c r="D134" t="s">
        <v>137</v>
      </c>
      <c r="E134" s="2"/>
    </row>
    <row r="135" spans="1:6" x14ac:dyDescent="0.25">
      <c r="A135" s="21">
        <v>21</v>
      </c>
      <c r="B135" s="30" t="s">
        <v>599</v>
      </c>
      <c r="C135" s="31">
        <v>56.5</v>
      </c>
      <c r="D135" s="19" t="s">
        <v>962</v>
      </c>
      <c r="E135" s="2"/>
      <c r="F135" s="19"/>
    </row>
    <row r="136" spans="1:6" x14ac:dyDescent="0.25">
      <c r="A136" s="21">
        <v>21</v>
      </c>
      <c r="B136" s="30" t="s">
        <v>343</v>
      </c>
      <c r="C136" s="31">
        <v>56.5</v>
      </c>
      <c r="D136" s="19" t="s">
        <v>962</v>
      </c>
      <c r="E136" s="2"/>
      <c r="F136" s="19"/>
    </row>
    <row r="137" spans="1:6" x14ac:dyDescent="0.25">
      <c r="A137" s="21">
        <v>21</v>
      </c>
      <c r="B137" s="30" t="s">
        <v>287</v>
      </c>
      <c r="C137" s="31">
        <v>56.5</v>
      </c>
      <c r="D137" s="19" t="s">
        <v>962</v>
      </c>
      <c r="E137" s="2"/>
      <c r="F137" s="19"/>
    </row>
    <row r="138" spans="1:6" x14ac:dyDescent="0.25">
      <c r="A138" s="21">
        <v>21</v>
      </c>
      <c r="B138" s="30" t="s">
        <v>763</v>
      </c>
      <c r="C138" s="31">
        <v>56.5</v>
      </c>
      <c r="D138" s="19" t="s">
        <v>962</v>
      </c>
      <c r="E138" s="2"/>
      <c r="F138" s="19"/>
    </row>
    <row r="139" spans="1:6" x14ac:dyDescent="0.25">
      <c r="A139" s="21">
        <v>25</v>
      </c>
      <c r="B139" s="21" t="s">
        <v>14</v>
      </c>
      <c r="C139" s="45">
        <v>55.4</v>
      </c>
      <c r="D139" t="s">
        <v>137</v>
      </c>
      <c r="E139" s="2"/>
    </row>
    <row r="140" spans="1:6" x14ac:dyDescent="0.25">
      <c r="A140" s="21">
        <v>25</v>
      </c>
      <c r="B140" s="21" t="s">
        <v>16</v>
      </c>
      <c r="C140" s="45">
        <v>55.4</v>
      </c>
      <c r="D140" t="s">
        <v>137</v>
      </c>
      <c r="E140" s="2"/>
    </row>
    <row r="141" spans="1:6" x14ac:dyDescent="0.25">
      <c r="A141" s="21">
        <v>25</v>
      </c>
      <c r="B141" s="21" t="s">
        <v>12</v>
      </c>
      <c r="C141" s="45">
        <v>55.4</v>
      </c>
      <c r="D141" t="s">
        <v>137</v>
      </c>
      <c r="E141" s="2"/>
    </row>
    <row r="142" spans="1:6" x14ac:dyDescent="0.25">
      <c r="A142" s="21">
        <v>25</v>
      </c>
      <c r="B142" s="21" t="s">
        <v>17</v>
      </c>
      <c r="C142" s="45">
        <v>55.4</v>
      </c>
      <c r="D142" t="s">
        <v>137</v>
      </c>
      <c r="E142" s="2"/>
    </row>
    <row r="143" spans="1:6" x14ac:dyDescent="0.25">
      <c r="A143" s="21">
        <v>29</v>
      </c>
      <c r="B143" s="21" t="s">
        <v>343</v>
      </c>
      <c r="C143" s="45">
        <v>55.21</v>
      </c>
      <c r="D143" s="19" t="s">
        <v>603</v>
      </c>
      <c r="E143" s="2"/>
      <c r="F143" s="19"/>
    </row>
    <row r="144" spans="1:6" x14ac:dyDescent="0.25">
      <c r="A144" s="21">
        <v>29</v>
      </c>
      <c r="B144" s="21" t="s">
        <v>599</v>
      </c>
      <c r="C144" s="45">
        <v>55.21</v>
      </c>
      <c r="D144" s="19" t="s">
        <v>603</v>
      </c>
      <c r="E144" s="2"/>
      <c r="F144" s="19"/>
    </row>
    <row r="145" spans="1:13" x14ac:dyDescent="0.25">
      <c r="A145" s="21">
        <v>31</v>
      </c>
      <c r="B145" s="21" t="s">
        <v>13</v>
      </c>
      <c r="C145" s="45">
        <v>51.55</v>
      </c>
      <c r="D145" t="s">
        <v>137</v>
      </c>
      <c r="E145" s="2"/>
    </row>
    <row r="146" spans="1:13" x14ac:dyDescent="0.25">
      <c r="A146" s="21">
        <v>32</v>
      </c>
      <c r="B146" s="30" t="s">
        <v>755</v>
      </c>
      <c r="C146" s="31">
        <v>51.48</v>
      </c>
      <c r="D146" s="19" t="s">
        <v>962</v>
      </c>
      <c r="E146" s="2"/>
      <c r="F146" s="19"/>
    </row>
    <row r="147" spans="1:13" s="19" customFormat="1" x14ac:dyDescent="0.25">
      <c r="A147" s="21">
        <v>33</v>
      </c>
      <c r="B147" s="30" t="s">
        <v>1025</v>
      </c>
      <c r="C147" s="31">
        <v>53.35</v>
      </c>
      <c r="D147" s="19" t="s">
        <v>1036</v>
      </c>
      <c r="E147" s="2"/>
      <c r="M147" s="20"/>
    </row>
    <row r="148" spans="1:13" x14ac:dyDescent="0.25">
      <c r="A148" s="21">
        <v>34</v>
      </c>
      <c r="B148" s="30" t="s">
        <v>959</v>
      </c>
      <c r="C148" s="31">
        <v>50.4</v>
      </c>
      <c r="D148" s="19" t="s">
        <v>962</v>
      </c>
      <c r="E148" s="2"/>
      <c r="F148" s="19"/>
    </row>
    <row r="149" spans="1:13" x14ac:dyDescent="0.25">
      <c r="A149" s="21">
        <v>34</v>
      </c>
      <c r="B149" s="30" t="s">
        <v>967</v>
      </c>
      <c r="C149" s="31">
        <v>50.4</v>
      </c>
      <c r="D149" s="19" t="s">
        <v>962</v>
      </c>
      <c r="E149" s="2"/>
      <c r="F149" s="19"/>
    </row>
    <row r="150" spans="1:13" x14ac:dyDescent="0.25">
      <c r="A150" s="21">
        <v>36</v>
      </c>
      <c r="B150" s="21" t="s">
        <v>600</v>
      </c>
      <c r="C150" s="45">
        <v>50.17</v>
      </c>
      <c r="D150" s="19" t="s">
        <v>603</v>
      </c>
      <c r="E150" s="2"/>
    </row>
    <row r="151" spans="1:13" x14ac:dyDescent="0.25">
      <c r="A151" s="21">
        <v>36</v>
      </c>
      <c r="B151" s="21" t="s">
        <v>601</v>
      </c>
      <c r="C151" s="45">
        <v>50.17</v>
      </c>
      <c r="D151" s="19" t="s">
        <v>603</v>
      </c>
      <c r="E151" s="2"/>
      <c r="F151" s="19"/>
    </row>
    <row r="152" spans="1:13" x14ac:dyDescent="0.25">
      <c r="A152" s="21">
        <v>38</v>
      </c>
      <c r="B152" s="21" t="s">
        <v>232</v>
      </c>
      <c r="C152" s="45">
        <v>48.6</v>
      </c>
      <c r="D152" t="s">
        <v>274</v>
      </c>
      <c r="E152" s="2"/>
    </row>
    <row r="153" spans="1:13" x14ac:dyDescent="0.25">
      <c r="A153" s="21">
        <v>38</v>
      </c>
      <c r="B153" s="21" t="s">
        <v>322</v>
      </c>
      <c r="C153" s="45">
        <v>48.6</v>
      </c>
      <c r="D153" t="s">
        <v>137</v>
      </c>
      <c r="E153" s="2"/>
    </row>
    <row r="154" spans="1:13" x14ac:dyDescent="0.25">
      <c r="A154" s="21">
        <v>40</v>
      </c>
      <c r="B154" s="30" t="s">
        <v>983</v>
      </c>
      <c r="C154" s="31">
        <v>45.4</v>
      </c>
      <c r="D154" s="19" t="s">
        <v>962</v>
      </c>
      <c r="E154" s="2"/>
      <c r="F154" s="19"/>
    </row>
    <row r="155" spans="1:13" x14ac:dyDescent="0.25">
      <c r="A155" s="21">
        <v>40</v>
      </c>
      <c r="B155" s="30" t="s">
        <v>957</v>
      </c>
      <c r="C155" s="31">
        <v>45.4</v>
      </c>
      <c r="D155" s="19" t="s">
        <v>962</v>
      </c>
      <c r="E155" s="2"/>
      <c r="F155" s="19"/>
    </row>
    <row r="156" spans="1:13" x14ac:dyDescent="0.25">
      <c r="A156" s="21">
        <v>42</v>
      </c>
      <c r="B156" s="21" t="s">
        <v>321</v>
      </c>
      <c r="C156" s="45">
        <v>42.85</v>
      </c>
      <c r="D156" t="s">
        <v>274</v>
      </c>
      <c r="E156" s="2"/>
    </row>
    <row r="157" spans="1:13" x14ac:dyDescent="0.25">
      <c r="A157" s="21">
        <v>43</v>
      </c>
      <c r="B157" s="30" t="s">
        <v>958</v>
      </c>
      <c r="C157" s="31">
        <v>41.1</v>
      </c>
      <c r="D157" s="19" t="s">
        <v>962</v>
      </c>
      <c r="E157" s="2"/>
      <c r="F157" s="19"/>
    </row>
    <row r="158" spans="1:13" x14ac:dyDescent="0.25">
      <c r="A158" s="21">
        <v>43</v>
      </c>
      <c r="B158" s="30" t="s">
        <v>249</v>
      </c>
      <c r="C158" s="31">
        <v>41.1</v>
      </c>
      <c r="D158" s="19" t="s">
        <v>962</v>
      </c>
      <c r="E158" s="2"/>
      <c r="F158" s="19"/>
    </row>
    <row r="159" spans="1:13" x14ac:dyDescent="0.25">
      <c r="A159" s="21">
        <v>45</v>
      </c>
      <c r="B159" s="21" t="s">
        <v>602</v>
      </c>
      <c r="C159" s="45">
        <v>40.35</v>
      </c>
      <c r="D159" s="19" t="s">
        <v>603</v>
      </c>
      <c r="E159" s="2"/>
      <c r="F159" s="19"/>
    </row>
    <row r="160" spans="1:13" x14ac:dyDescent="0.25">
      <c r="A160" s="21"/>
      <c r="B160" s="21" t="s">
        <v>480</v>
      </c>
      <c r="C160" s="45"/>
      <c r="E160" s="2"/>
    </row>
    <row r="161" spans="1:6" x14ac:dyDescent="0.25">
      <c r="A161" s="21" t="s">
        <v>18</v>
      </c>
      <c r="B161" s="21"/>
      <c r="C161" s="45"/>
      <c r="D161" s="4" t="s">
        <v>152</v>
      </c>
      <c r="E161" s="2">
        <f>SUM(C162:C172)/11</f>
        <v>39.877272727272732</v>
      </c>
      <c r="F161" t="s">
        <v>153</v>
      </c>
    </row>
    <row r="162" spans="1:6" x14ac:dyDescent="0.25">
      <c r="A162" s="21">
        <v>1</v>
      </c>
      <c r="B162" s="30" t="s">
        <v>20</v>
      </c>
      <c r="C162" s="31">
        <v>51.4</v>
      </c>
      <c r="D162" s="19" t="s">
        <v>962</v>
      </c>
      <c r="E162" s="2"/>
    </row>
    <row r="163" spans="1:6" x14ac:dyDescent="0.25">
      <c r="A163" s="21">
        <v>2</v>
      </c>
      <c r="B163" s="21" t="s">
        <v>22</v>
      </c>
      <c r="C163" s="45">
        <v>51.3</v>
      </c>
      <c r="D163" t="s">
        <v>229</v>
      </c>
      <c r="E163" s="2"/>
    </row>
    <row r="164" spans="1:6" x14ac:dyDescent="0.25">
      <c r="A164" s="21">
        <v>3</v>
      </c>
      <c r="B164" s="21" t="s">
        <v>21</v>
      </c>
      <c r="C164" s="45">
        <v>48.9</v>
      </c>
      <c r="D164" t="s">
        <v>229</v>
      </c>
      <c r="E164" s="2"/>
    </row>
    <row r="165" spans="1:6" x14ac:dyDescent="0.25">
      <c r="A165" s="21">
        <v>4</v>
      </c>
      <c r="B165" s="21" t="s">
        <v>247</v>
      </c>
      <c r="C165" s="45">
        <v>45.65</v>
      </c>
      <c r="D165" s="16" t="s">
        <v>586</v>
      </c>
      <c r="E165" s="2"/>
      <c r="F165" s="16"/>
    </row>
    <row r="166" spans="1:6" x14ac:dyDescent="0.25">
      <c r="A166" s="21">
        <v>5</v>
      </c>
      <c r="B166" s="21" t="s">
        <v>35</v>
      </c>
      <c r="C166" s="45">
        <v>45.35</v>
      </c>
      <c r="D166" t="s">
        <v>229</v>
      </c>
      <c r="E166" s="2"/>
    </row>
    <row r="167" spans="1:6" x14ac:dyDescent="0.25">
      <c r="A167" s="21">
        <v>5</v>
      </c>
      <c r="B167" s="21" t="s">
        <v>19</v>
      </c>
      <c r="C167" s="45">
        <v>40.35</v>
      </c>
      <c r="D167" t="s">
        <v>229</v>
      </c>
      <c r="E167" s="2"/>
    </row>
    <row r="168" spans="1:6" x14ac:dyDescent="0.25">
      <c r="A168" s="21">
        <v>7</v>
      </c>
      <c r="B168" s="21" t="s">
        <v>23</v>
      </c>
      <c r="C168" s="45">
        <v>35.35</v>
      </c>
      <c r="D168" t="s">
        <v>229</v>
      </c>
      <c r="E168" s="2"/>
    </row>
    <row r="169" spans="1:6" x14ac:dyDescent="0.25">
      <c r="A169" s="21">
        <v>7</v>
      </c>
      <c r="B169" s="21" t="s">
        <v>24</v>
      </c>
      <c r="C169" s="45">
        <v>35.35</v>
      </c>
      <c r="D169" t="s">
        <v>229</v>
      </c>
      <c r="E169" s="2"/>
    </row>
    <row r="170" spans="1:6" x14ac:dyDescent="0.25">
      <c r="A170" s="21">
        <v>9</v>
      </c>
      <c r="B170" s="30" t="s">
        <v>961</v>
      </c>
      <c r="C170" s="31">
        <v>32.049999999999997</v>
      </c>
      <c r="D170" s="19" t="s">
        <v>962</v>
      </c>
      <c r="E170" s="2"/>
      <c r="F170" s="19"/>
    </row>
    <row r="171" spans="1:6" x14ac:dyDescent="0.25">
      <c r="A171" s="21">
        <v>10</v>
      </c>
      <c r="B171" s="30" t="s">
        <v>766</v>
      </c>
      <c r="C171" s="31">
        <v>31.05</v>
      </c>
      <c r="D171" s="19" t="s">
        <v>962</v>
      </c>
      <c r="E171" s="2"/>
      <c r="F171" s="19"/>
    </row>
    <row r="172" spans="1:6" x14ac:dyDescent="0.25">
      <c r="A172" s="21">
        <v>11</v>
      </c>
      <c r="B172" s="21" t="s">
        <v>36</v>
      </c>
      <c r="C172" s="45">
        <v>21.9</v>
      </c>
      <c r="D172" t="s">
        <v>229</v>
      </c>
      <c r="E172" s="2"/>
    </row>
    <row r="173" spans="1:6" x14ac:dyDescent="0.25">
      <c r="A173" s="21"/>
      <c r="B173" s="21" t="s">
        <v>480</v>
      </c>
      <c r="C173" s="45"/>
      <c r="E173" s="2"/>
    </row>
    <row r="174" spans="1:6" x14ac:dyDescent="0.25">
      <c r="A174" s="21"/>
      <c r="B174" s="21"/>
      <c r="C174" s="45"/>
      <c r="D174" s="19"/>
      <c r="E174" s="19"/>
      <c r="F174" s="19"/>
    </row>
    <row r="175" spans="1:6" x14ac:dyDescent="0.25">
      <c r="A175" s="21"/>
      <c r="B175" s="21" t="s">
        <v>674</v>
      </c>
      <c r="C175" s="45"/>
    </row>
    <row r="176" spans="1:6" x14ac:dyDescent="0.25">
      <c r="A176" s="21" t="s">
        <v>31</v>
      </c>
      <c r="B176" s="21"/>
      <c r="C176" s="45" t="s">
        <v>324</v>
      </c>
      <c r="D176" s="5" t="s">
        <v>338</v>
      </c>
      <c r="E176" s="2">
        <f>SUM(C177:C186)/10</f>
        <v>14.9</v>
      </c>
      <c r="F176" t="s">
        <v>262</v>
      </c>
    </row>
    <row r="177" spans="1:13" s="19" customFormat="1" x14ac:dyDescent="0.25">
      <c r="A177" s="21">
        <v>1</v>
      </c>
      <c r="B177" s="21" t="s">
        <v>163</v>
      </c>
      <c r="C177" s="45">
        <v>36</v>
      </c>
      <c r="D177" s="19" t="s">
        <v>1064</v>
      </c>
      <c r="E177" s="2"/>
      <c r="M177" s="20"/>
    </row>
    <row r="178" spans="1:13" x14ac:dyDescent="0.25">
      <c r="A178" s="21">
        <v>2</v>
      </c>
      <c r="B178" s="21" t="s">
        <v>4</v>
      </c>
      <c r="C178" s="45">
        <v>32</v>
      </c>
      <c r="D178" s="19" t="s">
        <v>626</v>
      </c>
      <c r="E178" s="2"/>
      <c r="F178" s="19"/>
    </row>
    <row r="179" spans="1:13" x14ac:dyDescent="0.25">
      <c r="A179" s="21">
        <v>3</v>
      </c>
      <c r="B179" s="21" t="s">
        <v>208</v>
      </c>
      <c r="C179" s="45">
        <v>22</v>
      </c>
      <c r="D179" t="s">
        <v>323</v>
      </c>
      <c r="E179" s="2"/>
    </row>
    <row r="180" spans="1:13" s="19" customFormat="1" x14ac:dyDescent="0.25">
      <c r="A180" s="21">
        <v>4</v>
      </c>
      <c r="B180" s="21" t="s">
        <v>343</v>
      </c>
      <c r="C180" s="45">
        <v>14</v>
      </c>
      <c r="D180" s="19" t="s">
        <v>1064</v>
      </c>
      <c r="E180" s="2"/>
      <c r="J180" s="30"/>
      <c r="K180" s="30"/>
      <c r="M180" s="20"/>
    </row>
    <row r="181" spans="1:13" s="19" customFormat="1" x14ac:dyDescent="0.25">
      <c r="A181" s="21">
        <v>5</v>
      </c>
      <c r="B181" s="21" t="s">
        <v>350</v>
      </c>
      <c r="C181" s="45">
        <v>9</v>
      </c>
      <c r="D181" s="19" t="s">
        <v>1064</v>
      </c>
      <c r="E181" s="2"/>
      <c r="J181" s="30"/>
      <c r="K181" s="30"/>
      <c r="M181" s="20"/>
    </row>
    <row r="182" spans="1:13" x14ac:dyDescent="0.25">
      <c r="A182" s="21">
        <v>5</v>
      </c>
      <c r="B182" s="21" t="s">
        <v>33</v>
      </c>
      <c r="C182" s="45">
        <v>9</v>
      </c>
      <c r="D182" s="19" t="s">
        <v>626</v>
      </c>
      <c r="E182" s="2"/>
      <c r="J182" s="30"/>
      <c r="K182" s="30"/>
    </row>
    <row r="183" spans="1:13" x14ac:dyDescent="0.25">
      <c r="A183" s="21">
        <v>7</v>
      </c>
      <c r="B183" s="21" t="s">
        <v>622</v>
      </c>
      <c r="C183" s="45">
        <v>8</v>
      </c>
      <c r="D183" s="19" t="s">
        <v>626</v>
      </c>
      <c r="E183" s="2"/>
      <c r="F183" s="19"/>
      <c r="J183" s="30"/>
      <c r="K183" s="30"/>
    </row>
    <row r="184" spans="1:13" x14ac:dyDescent="0.25">
      <c r="A184" s="21">
        <v>8</v>
      </c>
      <c r="B184" s="21" t="s">
        <v>1</v>
      </c>
      <c r="C184" s="45">
        <v>7</v>
      </c>
      <c r="D184" t="s">
        <v>323</v>
      </c>
      <c r="E184" s="2"/>
    </row>
    <row r="185" spans="1:13" x14ac:dyDescent="0.25">
      <c r="A185" s="21">
        <v>8</v>
      </c>
      <c r="B185" s="21" t="s">
        <v>1030</v>
      </c>
      <c r="C185" s="45">
        <v>7</v>
      </c>
      <c r="D185" s="19" t="s">
        <v>1064</v>
      </c>
      <c r="E185" s="2"/>
      <c r="F185" s="19"/>
    </row>
    <row r="186" spans="1:13" x14ac:dyDescent="0.25">
      <c r="A186" s="21">
        <v>10</v>
      </c>
      <c r="B186" s="21" t="s">
        <v>617</v>
      </c>
      <c r="C186" s="45">
        <v>5</v>
      </c>
      <c r="D186" s="19" t="s">
        <v>626</v>
      </c>
      <c r="E186" s="2"/>
      <c r="F186" s="19"/>
    </row>
    <row r="187" spans="1:13" x14ac:dyDescent="0.25">
      <c r="A187" s="21"/>
      <c r="B187" s="21"/>
      <c r="C187" s="45" t="s">
        <v>325</v>
      </c>
      <c r="E187" s="2"/>
    </row>
    <row r="188" spans="1:13" x14ac:dyDescent="0.25">
      <c r="A188" s="21">
        <v>9</v>
      </c>
      <c r="B188" s="21" t="s">
        <v>207</v>
      </c>
      <c r="C188" s="45">
        <v>20</v>
      </c>
      <c r="D188" t="s">
        <v>323</v>
      </c>
      <c r="E188" s="2"/>
    </row>
    <row r="189" spans="1:13" x14ac:dyDescent="0.25">
      <c r="A189" s="21">
        <v>10</v>
      </c>
      <c r="B189" s="21" t="s">
        <v>10</v>
      </c>
      <c r="C189" s="45">
        <v>17</v>
      </c>
      <c r="D189" s="19" t="s">
        <v>1064</v>
      </c>
      <c r="E189" s="2"/>
      <c r="F189" s="19"/>
    </row>
    <row r="190" spans="1:13" s="19" customFormat="1" x14ac:dyDescent="0.25">
      <c r="A190" s="21">
        <v>10</v>
      </c>
      <c r="B190" s="26" t="s">
        <v>1101</v>
      </c>
      <c r="C190" s="31">
        <v>17</v>
      </c>
      <c r="D190" s="19" t="s">
        <v>1105</v>
      </c>
      <c r="E190" s="2"/>
      <c r="M190" s="20"/>
    </row>
    <row r="191" spans="1:13" s="19" customFormat="1" x14ac:dyDescent="0.25">
      <c r="A191" s="21">
        <v>12</v>
      </c>
      <c r="B191" s="26" t="s">
        <v>453</v>
      </c>
      <c r="C191" s="31">
        <v>15</v>
      </c>
      <c r="D191" s="19" t="s">
        <v>1105</v>
      </c>
      <c r="E191" s="2"/>
      <c r="M191" s="20"/>
    </row>
    <row r="192" spans="1:13" x14ac:dyDescent="0.25">
      <c r="A192" s="21">
        <v>13</v>
      </c>
      <c r="B192" s="21" t="s">
        <v>212</v>
      </c>
      <c r="C192" s="45">
        <v>11</v>
      </c>
      <c r="D192" t="s">
        <v>323</v>
      </c>
      <c r="E192" s="2"/>
    </row>
    <row r="193" spans="1:13" x14ac:dyDescent="0.25">
      <c r="A193" s="21">
        <v>13</v>
      </c>
      <c r="B193" s="21" t="s">
        <v>287</v>
      </c>
      <c r="C193" s="45">
        <v>11</v>
      </c>
      <c r="D193" t="s">
        <v>323</v>
      </c>
      <c r="E193" s="2"/>
    </row>
    <row r="194" spans="1:13" x14ac:dyDescent="0.25">
      <c r="A194" s="21">
        <v>15</v>
      </c>
      <c r="B194" s="21" t="s">
        <v>621</v>
      </c>
      <c r="C194" s="45">
        <v>10</v>
      </c>
      <c r="D194" s="19" t="s">
        <v>626</v>
      </c>
      <c r="E194" s="2"/>
      <c r="F194" s="19"/>
    </row>
    <row r="195" spans="1:13" x14ac:dyDescent="0.25">
      <c r="A195" s="21">
        <v>15</v>
      </c>
      <c r="B195" s="21" t="s">
        <v>292</v>
      </c>
      <c r="C195" s="45">
        <v>10</v>
      </c>
      <c r="D195" t="s">
        <v>323</v>
      </c>
      <c r="E195" s="2"/>
    </row>
    <row r="196" spans="1:13" s="19" customFormat="1" x14ac:dyDescent="0.25">
      <c r="A196" s="21">
        <v>15</v>
      </c>
      <c r="B196" s="21" t="s">
        <v>778</v>
      </c>
      <c r="C196" s="45">
        <v>10</v>
      </c>
      <c r="D196" s="19" t="s">
        <v>1064</v>
      </c>
      <c r="E196" s="2"/>
      <c r="M196" s="20"/>
    </row>
    <row r="197" spans="1:13" x14ac:dyDescent="0.25">
      <c r="A197" s="21">
        <v>15</v>
      </c>
      <c r="B197" s="21" t="s">
        <v>327</v>
      </c>
      <c r="C197" s="45">
        <v>10</v>
      </c>
      <c r="D197" t="s">
        <v>323</v>
      </c>
      <c r="E197" s="2"/>
    </row>
    <row r="198" spans="1:13" x14ac:dyDescent="0.25">
      <c r="A198" s="21">
        <v>19</v>
      </c>
      <c r="B198" s="21" t="s">
        <v>618</v>
      </c>
      <c r="C198" s="45">
        <v>8</v>
      </c>
      <c r="D198" s="19" t="s">
        <v>626</v>
      </c>
      <c r="E198" s="2"/>
      <c r="F198" s="19"/>
      <c r="J198" s="30"/>
    </row>
    <row r="199" spans="1:13" s="19" customFormat="1" x14ac:dyDescent="0.25">
      <c r="A199" s="21">
        <v>18</v>
      </c>
      <c r="B199" s="26" t="s">
        <v>330</v>
      </c>
      <c r="C199" s="31">
        <v>8</v>
      </c>
      <c r="D199" s="19" t="s">
        <v>1105</v>
      </c>
      <c r="E199" s="2"/>
      <c r="L199" s="26"/>
      <c r="M199" s="20"/>
    </row>
    <row r="200" spans="1:13" x14ac:dyDescent="0.25">
      <c r="A200" s="21">
        <v>21</v>
      </c>
      <c r="B200" s="21" t="s">
        <v>328</v>
      </c>
      <c r="C200" s="45">
        <v>7</v>
      </c>
      <c r="D200" t="s">
        <v>323</v>
      </c>
      <c r="E200" s="2"/>
    </row>
    <row r="201" spans="1:13" s="19" customFormat="1" x14ac:dyDescent="0.25">
      <c r="A201" s="21">
        <v>21</v>
      </c>
      <c r="B201" s="26" t="s">
        <v>755</v>
      </c>
      <c r="C201" s="31">
        <v>7</v>
      </c>
      <c r="D201" s="19" t="s">
        <v>1105</v>
      </c>
      <c r="E201" s="2"/>
      <c r="M201" s="20"/>
    </row>
    <row r="202" spans="1:13" x14ac:dyDescent="0.25">
      <c r="A202" s="21">
        <v>23</v>
      </c>
      <c r="B202" s="21" t="s">
        <v>15</v>
      </c>
      <c r="C202" s="45">
        <v>6</v>
      </c>
      <c r="D202" s="19" t="s">
        <v>626</v>
      </c>
      <c r="E202" s="2"/>
      <c r="F202" s="19"/>
    </row>
    <row r="203" spans="1:13" x14ac:dyDescent="0.25">
      <c r="A203" s="21"/>
      <c r="B203" s="21"/>
      <c r="C203" s="45" t="s">
        <v>282</v>
      </c>
      <c r="E203" s="2"/>
      <c r="J203" s="30"/>
    </row>
    <row r="204" spans="1:13" s="19" customFormat="1" x14ac:dyDescent="0.25">
      <c r="A204" s="21">
        <v>24</v>
      </c>
      <c r="B204" s="26" t="s">
        <v>1103</v>
      </c>
      <c r="C204" s="31">
        <v>27</v>
      </c>
      <c r="D204" s="19" t="s">
        <v>1105</v>
      </c>
      <c r="E204" s="2"/>
      <c r="M204" s="20"/>
    </row>
    <row r="205" spans="1:13" x14ac:dyDescent="0.25">
      <c r="A205" s="21">
        <v>25</v>
      </c>
      <c r="B205" s="21" t="s">
        <v>620</v>
      </c>
      <c r="C205" s="45">
        <v>15</v>
      </c>
      <c r="D205" s="19" t="s">
        <v>626</v>
      </c>
      <c r="E205" s="2"/>
      <c r="F205" s="19"/>
    </row>
    <row r="206" spans="1:13" s="19" customFormat="1" x14ac:dyDescent="0.25">
      <c r="A206" s="21">
        <v>25</v>
      </c>
      <c r="B206" s="26" t="s">
        <v>425</v>
      </c>
      <c r="C206" s="31">
        <v>15</v>
      </c>
      <c r="D206" s="19" t="s">
        <v>1105</v>
      </c>
      <c r="E206" s="2"/>
      <c r="L206" s="26"/>
      <c r="M206" s="20"/>
    </row>
    <row r="207" spans="1:13" s="19" customFormat="1" x14ac:dyDescent="0.25">
      <c r="A207" s="21">
        <v>27</v>
      </c>
      <c r="B207" s="26" t="s">
        <v>1104</v>
      </c>
      <c r="C207" s="31">
        <v>14</v>
      </c>
      <c r="D207" s="19" t="s">
        <v>1105</v>
      </c>
      <c r="E207" s="2"/>
      <c r="L207" s="26"/>
      <c r="M207" s="20"/>
    </row>
    <row r="208" spans="1:13" x14ac:dyDescent="0.25">
      <c r="A208" s="21">
        <v>27</v>
      </c>
      <c r="B208" s="21" t="s">
        <v>32</v>
      </c>
      <c r="C208" s="45">
        <v>14</v>
      </c>
      <c r="D208" s="19" t="s">
        <v>626</v>
      </c>
      <c r="E208" s="2"/>
      <c r="F208" s="19"/>
    </row>
    <row r="209" spans="1:13" s="19" customFormat="1" x14ac:dyDescent="0.25">
      <c r="A209" s="21">
        <v>29</v>
      </c>
      <c r="B209" s="26" t="s">
        <v>249</v>
      </c>
      <c r="C209" s="31">
        <v>11</v>
      </c>
      <c r="D209" s="19" t="s">
        <v>1105</v>
      </c>
      <c r="E209" s="2"/>
      <c r="L209" s="26"/>
      <c r="M209" s="20"/>
    </row>
    <row r="210" spans="1:13" x14ac:dyDescent="0.25">
      <c r="A210" s="21">
        <v>30</v>
      </c>
      <c r="B210" s="21" t="s">
        <v>13</v>
      </c>
      <c r="C210" s="45">
        <v>10</v>
      </c>
      <c r="D210" s="19" t="s">
        <v>626</v>
      </c>
      <c r="E210" s="2"/>
      <c r="F210" s="19"/>
    </row>
    <row r="211" spans="1:13" x14ac:dyDescent="0.25">
      <c r="A211" s="21">
        <v>31</v>
      </c>
      <c r="B211" s="21" t="s">
        <v>344</v>
      </c>
      <c r="C211" s="45">
        <v>9</v>
      </c>
      <c r="D211" t="s">
        <v>335</v>
      </c>
      <c r="E211" s="2"/>
    </row>
    <row r="212" spans="1:13" x14ac:dyDescent="0.25">
      <c r="A212" s="21">
        <v>31</v>
      </c>
      <c r="B212" s="21" t="s">
        <v>329</v>
      </c>
      <c r="C212" s="45">
        <v>9</v>
      </c>
      <c r="D212" t="s">
        <v>323</v>
      </c>
      <c r="E212" s="2"/>
    </row>
    <row r="213" spans="1:13" x14ac:dyDescent="0.25">
      <c r="A213" s="21">
        <v>31</v>
      </c>
      <c r="B213" s="21" t="s">
        <v>623</v>
      </c>
      <c r="C213" s="45">
        <v>9</v>
      </c>
      <c r="D213" s="19" t="s">
        <v>626</v>
      </c>
      <c r="E213" s="2"/>
      <c r="F213" s="19"/>
    </row>
    <row r="214" spans="1:13" x14ac:dyDescent="0.25">
      <c r="A214" s="21">
        <v>34</v>
      </c>
      <c r="B214" s="21" t="s">
        <v>11</v>
      </c>
      <c r="C214" s="45">
        <v>8</v>
      </c>
      <c r="D214" s="19" t="s">
        <v>626</v>
      </c>
      <c r="E214" s="2"/>
      <c r="F214" s="19"/>
    </row>
    <row r="215" spans="1:13" x14ac:dyDescent="0.25">
      <c r="A215" s="21">
        <v>35</v>
      </c>
      <c r="B215" s="21" t="s">
        <v>205</v>
      </c>
      <c r="C215" s="45">
        <v>7</v>
      </c>
      <c r="D215" t="s">
        <v>323</v>
      </c>
      <c r="E215" s="2"/>
    </row>
    <row r="216" spans="1:13" x14ac:dyDescent="0.25">
      <c r="A216" s="21">
        <v>35</v>
      </c>
      <c r="B216" s="21" t="s">
        <v>17</v>
      </c>
      <c r="C216" s="45">
        <v>7</v>
      </c>
      <c r="D216" s="19" t="s">
        <v>626</v>
      </c>
      <c r="E216" s="2"/>
      <c r="F216" s="19"/>
    </row>
    <row r="217" spans="1:13" x14ac:dyDescent="0.25">
      <c r="A217" s="21">
        <v>35</v>
      </c>
      <c r="B217" s="21" t="s">
        <v>624</v>
      </c>
      <c r="C217" s="45">
        <v>7</v>
      </c>
      <c r="D217" s="19" t="s">
        <v>626</v>
      </c>
      <c r="E217" s="2"/>
      <c r="F217" s="19"/>
    </row>
    <row r="218" spans="1:13" x14ac:dyDescent="0.25">
      <c r="A218" s="21">
        <v>38</v>
      </c>
      <c r="B218" s="21" t="s">
        <v>579</v>
      </c>
      <c r="C218" s="45">
        <v>6</v>
      </c>
      <c r="D218" t="s">
        <v>323</v>
      </c>
      <c r="E218" s="2"/>
    </row>
    <row r="219" spans="1:13" x14ac:dyDescent="0.25">
      <c r="A219" s="21">
        <v>38</v>
      </c>
      <c r="B219" s="21" t="s">
        <v>619</v>
      </c>
      <c r="C219" s="45">
        <v>6</v>
      </c>
      <c r="D219" s="19" t="s">
        <v>626</v>
      </c>
      <c r="E219" s="2"/>
      <c r="F219" s="19"/>
    </row>
    <row r="220" spans="1:13" x14ac:dyDescent="0.25">
      <c r="A220" s="21">
        <v>40</v>
      </c>
      <c r="B220" s="21" t="s">
        <v>331</v>
      </c>
      <c r="C220" s="45">
        <v>5</v>
      </c>
      <c r="D220" t="s">
        <v>335</v>
      </c>
      <c r="E220" s="2"/>
    </row>
    <row r="221" spans="1:13" x14ac:dyDescent="0.25">
      <c r="A221" s="21"/>
      <c r="B221" s="21"/>
      <c r="C221" s="45" t="s">
        <v>326</v>
      </c>
      <c r="E221" s="2"/>
    </row>
    <row r="222" spans="1:13" x14ac:dyDescent="0.25">
      <c r="A222" s="21">
        <v>41</v>
      </c>
      <c r="B222" s="21" t="s">
        <v>332</v>
      </c>
      <c r="C222" s="45">
        <v>26</v>
      </c>
      <c r="D222" t="s">
        <v>335</v>
      </c>
      <c r="E222" s="2"/>
      <c r="F222" s="19"/>
    </row>
    <row r="223" spans="1:13" x14ac:dyDescent="0.25">
      <c r="A223" s="21">
        <v>42</v>
      </c>
      <c r="B223" s="21" t="s">
        <v>217</v>
      </c>
      <c r="C223" s="45">
        <v>20</v>
      </c>
      <c r="D223" t="s">
        <v>335</v>
      </c>
      <c r="E223" s="2"/>
      <c r="F223" s="19"/>
    </row>
    <row r="224" spans="1:13" x14ac:dyDescent="0.25">
      <c r="A224" s="21">
        <v>43</v>
      </c>
      <c r="B224" s="21" t="s">
        <v>213</v>
      </c>
      <c r="C224" s="45">
        <v>18</v>
      </c>
      <c r="D224" t="s">
        <v>335</v>
      </c>
      <c r="E224" s="2"/>
    </row>
    <row r="225" spans="1:13" x14ac:dyDescent="0.25">
      <c r="A225" s="21">
        <v>44</v>
      </c>
      <c r="B225" s="21" t="s">
        <v>297</v>
      </c>
      <c r="C225" s="45">
        <v>16</v>
      </c>
      <c r="D225" t="s">
        <v>323</v>
      </c>
      <c r="E225" s="2"/>
    </row>
    <row r="226" spans="1:13" s="19" customFormat="1" x14ac:dyDescent="0.25">
      <c r="A226" s="21">
        <v>45</v>
      </c>
      <c r="B226" s="26" t="s">
        <v>1106</v>
      </c>
      <c r="C226" s="31">
        <v>15</v>
      </c>
      <c r="D226" s="19" t="s">
        <v>1105</v>
      </c>
      <c r="E226" s="2"/>
      <c r="M226" s="20"/>
    </row>
    <row r="227" spans="1:13" x14ac:dyDescent="0.25">
      <c r="A227" s="21">
        <v>46</v>
      </c>
      <c r="B227" s="21" t="s">
        <v>541</v>
      </c>
      <c r="C227" s="45">
        <v>12</v>
      </c>
      <c r="D227" s="19" t="s">
        <v>626</v>
      </c>
      <c r="E227" s="2"/>
      <c r="F227" s="19"/>
    </row>
    <row r="228" spans="1:13" x14ac:dyDescent="0.25">
      <c r="A228" s="21">
        <v>47</v>
      </c>
      <c r="B228" s="21" t="s">
        <v>333</v>
      </c>
      <c r="C228" s="45">
        <v>9</v>
      </c>
      <c r="D228" t="s">
        <v>335</v>
      </c>
      <c r="E228" s="2"/>
    </row>
    <row r="229" spans="1:13" x14ac:dyDescent="0.25">
      <c r="A229" s="21">
        <v>48</v>
      </c>
      <c r="B229" s="21" t="s">
        <v>334</v>
      </c>
      <c r="C229" s="45">
        <v>5</v>
      </c>
      <c r="D229" t="s">
        <v>323</v>
      </c>
      <c r="E229" s="2"/>
    </row>
    <row r="230" spans="1:13" s="19" customFormat="1" x14ac:dyDescent="0.25">
      <c r="A230" s="21"/>
      <c r="B230" s="21"/>
      <c r="C230" s="45" t="s">
        <v>336</v>
      </c>
      <c r="E230" s="2"/>
      <c r="M230" s="20"/>
    </row>
    <row r="231" spans="1:13" s="19" customFormat="1" x14ac:dyDescent="0.25">
      <c r="A231" s="21">
        <v>49</v>
      </c>
      <c r="B231" s="26" t="s">
        <v>1108</v>
      </c>
      <c r="C231" s="31">
        <v>30</v>
      </c>
      <c r="D231" s="19" t="s">
        <v>1105</v>
      </c>
      <c r="E231" s="2"/>
      <c r="M231" s="20"/>
    </row>
    <row r="232" spans="1:13" s="19" customFormat="1" x14ac:dyDescent="0.25">
      <c r="A232" s="21">
        <v>50</v>
      </c>
      <c r="B232" s="26" t="s">
        <v>1107</v>
      </c>
      <c r="C232" s="31">
        <v>27</v>
      </c>
      <c r="D232" s="19" t="s">
        <v>1105</v>
      </c>
      <c r="E232" s="2"/>
      <c r="M232" s="20"/>
    </row>
    <row r="233" spans="1:13" x14ac:dyDescent="0.25">
      <c r="A233" s="21"/>
      <c r="B233" s="21" t="s">
        <v>480</v>
      </c>
      <c r="C233" s="45"/>
      <c r="E233" s="2"/>
    </row>
    <row r="234" spans="1:13" x14ac:dyDescent="0.25">
      <c r="A234" s="21" t="s">
        <v>27</v>
      </c>
      <c r="B234" s="21"/>
      <c r="C234" s="20" t="s">
        <v>325</v>
      </c>
      <c r="E234" s="2"/>
    </row>
    <row r="235" spans="1:13" s="19" customFormat="1" x14ac:dyDescent="0.25">
      <c r="A235" s="21">
        <v>1</v>
      </c>
      <c r="B235" s="26" t="s">
        <v>1100</v>
      </c>
      <c r="C235" s="31">
        <v>5</v>
      </c>
      <c r="D235" s="19" t="s">
        <v>1105</v>
      </c>
      <c r="E235" s="2"/>
      <c r="M235" s="20"/>
    </row>
    <row r="236" spans="1:13" s="19" customFormat="1" x14ac:dyDescent="0.25">
      <c r="A236" s="21"/>
      <c r="B236" s="21"/>
      <c r="C236" s="45" t="s">
        <v>282</v>
      </c>
      <c r="E236" s="2"/>
      <c r="M236" s="20"/>
    </row>
    <row r="237" spans="1:13" x14ac:dyDescent="0.25">
      <c r="A237" s="21">
        <v>2</v>
      </c>
      <c r="B237" s="21" t="s">
        <v>20</v>
      </c>
      <c r="C237" s="45">
        <v>16</v>
      </c>
      <c r="D237" s="19" t="s">
        <v>626</v>
      </c>
      <c r="E237" s="2"/>
    </row>
    <row r="238" spans="1:13" x14ac:dyDescent="0.25">
      <c r="A238" s="21">
        <v>3</v>
      </c>
      <c r="B238" s="21" t="s">
        <v>22</v>
      </c>
      <c r="C238" s="45">
        <v>12</v>
      </c>
      <c r="D238" s="19" t="s">
        <v>626</v>
      </c>
      <c r="E238" s="2"/>
      <c r="F238" s="19"/>
    </row>
    <row r="239" spans="1:13" x14ac:dyDescent="0.25">
      <c r="A239" s="21">
        <v>4</v>
      </c>
      <c r="B239" s="21" t="s">
        <v>227</v>
      </c>
      <c r="C239" s="45">
        <v>6</v>
      </c>
      <c r="D239" t="s">
        <v>323</v>
      </c>
      <c r="E239" s="2"/>
    </row>
    <row r="240" spans="1:13" x14ac:dyDescent="0.25">
      <c r="A240" s="21"/>
      <c r="B240" s="21"/>
      <c r="C240" s="45" t="s">
        <v>326</v>
      </c>
      <c r="E240" s="2"/>
    </row>
    <row r="241" spans="1:13" x14ac:dyDescent="0.25">
      <c r="A241" s="21">
        <v>5</v>
      </c>
      <c r="B241" s="21" t="s">
        <v>35</v>
      </c>
      <c r="C241" s="45">
        <v>20</v>
      </c>
      <c r="D241" s="19" t="s">
        <v>626</v>
      </c>
      <c r="E241" s="2"/>
      <c r="F241" s="19"/>
    </row>
    <row r="242" spans="1:13" x14ac:dyDescent="0.25">
      <c r="A242" s="21">
        <v>6</v>
      </c>
      <c r="B242" s="21" t="s">
        <v>195</v>
      </c>
      <c r="C242" s="45">
        <v>12</v>
      </c>
      <c r="D242" s="19" t="s">
        <v>1105</v>
      </c>
      <c r="E242" s="2"/>
    </row>
    <row r="243" spans="1:13" x14ac:dyDescent="0.25">
      <c r="A243" s="21">
        <v>7</v>
      </c>
      <c r="B243" s="21" t="s">
        <v>21</v>
      </c>
      <c r="C243" s="45">
        <v>10</v>
      </c>
      <c r="D243" t="s">
        <v>323</v>
      </c>
      <c r="E243" s="2"/>
    </row>
    <row r="244" spans="1:13" x14ac:dyDescent="0.25">
      <c r="A244" s="21">
        <v>7</v>
      </c>
      <c r="B244" s="21" t="s">
        <v>616</v>
      </c>
      <c r="C244" s="45">
        <v>10</v>
      </c>
      <c r="D244" s="19" t="s">
        <v>626</v>
      </c>
      <c r="E244" s="2"/>
      <c r="F244" s="19"/>
    </row>
    <row r="245" spans="1:13" x14ac:dyDescent="0.25">
      <c r="A245" s="21">
        <v>9</v>
      </c>
      <c r="B245" s="21" t="s">
        <v>195</v>
      </c>
      <c r="C245" s="45">
        <v>7</v>
      </c>
      <c r="D245" s="19" t="s">
        <v>626</v>
      </c>
      <c r="E245" s="2"/>
      <c r="F245" s="19"/>
    </row>
    <row r="246" spans="1:13" x14ac:dyDescent="0.25">
      <c r="A246" s="21">
        <v>9</v>
      </c>
      <c r="B246" s="21" t="s">
        <v>23</v>
      </c>
      <c r="C246" s="45">
        <v>7</v>
      </c>
      <c r="D246" s="19" t="s">
        <v>626</v>
      </c>
      <c r="E246" s="2"/>
      <c r="F246" s="19"/>
    </row>
    <row r="247" spans="1:13" x14ac:dyDescent="0.25">
      <c r="A247" s="21">
        <v>11</v>
      </c>
      <c r="B247" s="21" t="s">
        <v>271</v>
      </c>
      <c r="C247" s="45">
        <v>5</v>
      </c>
      <c r="D247" t="s">
        <v>323</v>
      </c>
      <c r="E247" s="2"/>
    </row>
    <row r="248" spans="1:13" x14ac:dyDescent="0.25">
      <c r="A248" s="21"/>
      <c r="B248" s="21"/>
      <c r="C248" s="45" t="s">
        <v>336</v>
      </c>
      <c r="E248" s="2"/>
    </row>
    <row r="249" spans="1:13" x14ac:dyDescent="0.25">
      <c r="A249" s="21">
        <v>12</v>
      </c>
      <c r="B249" s="21" t="s">
        <v>614</v>
      </c>
      <c r="C249" s="45">
        <v>28</v>
      </c>
      <c r="D249" s="19" t="s">
        <v>626</v>
      </c>
      <c r="E249" s="2"/>
      <c r="F249" s="19"/>
    </row>
    <row r="250" spans="1:13" x14ac:dyDescent="0.25">
      <c r="A250" s="21">
        <v>13</v>
      </c>
      <c r="B250" s="21" t="s">
        <v>503</v>
      </c>
      <c r="C250" s="45">
        <v>23</v>
      </c>
      <c r="D250" t="s">
        <v>335</v>
      </c>
      <c r="E250" s="2"/>
    </row>
    <row r="251" spans="1:13" x14ac:dyDescent="0.25">
      <c r="A251" s="21">
        <v>14</v>
      </c>
      <c r="B251" s="21" t="s">
        <v>615</v>
      </c>
      <c r="C251" s="45">
        <v>6</v>
      </c>
      <c r="D251" s="19" t="s">
        <v>626</v>
      </c>
      <c r="E251" s="2"/>
      <c r="F251" s="19"/>
    </row>
    <row r="252" spans="1:13" x14ac:dyDescent="0.25">
      <c r="A252" s="21"/>
      <c r="B252" s="21"/>
      <c r="C252" s="45" t="s">
        <v>357</v>
      </c>
      <c r="D252" s="19"/>
      <c r="E252" s="2"/>
      <c r="F252" s="19"/>
    </row>
    <row r="253" spans="1:13" x14ac:dyDescent="0.25">
      <c r="A253" s="21">
        <v>15</v>
      </c>
      <c r="B253" s="21" t="s">
        <v>625</v>
      </c>
      <c r="C253" s="45">
        <v>10</v>
      </c>
      <c r="D253" s="19" t="s">
        <v>626</v>
      </c>
      <c r="E253" s="2"/>
      <c r="F253" s="19"/>
    </row>
    <row r="254" spans="1:13" s="19" customFormat="1" x14ac:dyDescent="0.25">
      <c r="A254" s="21">
        <v>16</v>
      </c>
      <c r="B254" s="26" t="s">
        <v>774</v>
      </c>
      <c r="C254" s="31">
        <v>7</v>
      </c>
      <c r="D254" s="19" t="s">
        <v>1105</v>
      </c>
      <c r="E254" s="2"/>
      <c r="M254" s="20"/>
    </row>
    <row r="255" spans="1:13" x14ac:dyDescent="0.25">
      <c r="A255" s="21"/>
      <c r="B255" s="21"/>
      <c r="C255" s="45" t="s">
        <v>337</v>
      </c>
      <c r="E255" s="2"/>
    </row>
    <row r="256" spans="1:13" x14ac:dyDescent="0.25">
      <c r="A256" s="21">
        <v>17</v>
      </c>
      <c r="B256" s="21" t="s">
        <v>228</v>
      </c>
      <c r="C256" s="45">
        <v>21</v>
      </c>
      <c r="D256" t="s">
        <v>335</v>
      </c>
      <c r="E256" s="2"/>
    </row>
    <row r="257" spans="1:13" x14ac:dyDescent="0.25">
      <c r="A257" s="21"/>
      <c r="B257" s="21" t="s">
        <v>480</v>
      </c>
      <c r="C257" s="45"/>
      <c r="E257" s="2"/>
    </row>
    <row r="258" spans="1:13" x14ac:dyDescent="0.25">
      <c r="A258" s="21"/>
      <c r="B258" s="21"/>
      <c r="C258" s="45"/>
    </row>
    <row r="259" spans="1:13" x14ac:dyDescent="0.25">
      <c r="A259" s="21"/>
      <c r="B259" s="21" t="s">
        <v>656</v>
      </c>
      <c r="C259" s="45"/>
    </row>
    <row r="260" spans="1:13" x14ac:dyDescent="0.25">
      <c r="A260" s="21" t="s">
        <v>31</v>
      </c>
      <c r="B260" s="21"/>
      <c r="C260" s="45"/>
      <c r="D260" s="1" t="s">
        <v>152</v>
      </c>
      <c r="E260" s="2">
        <f>SUM(C261:C301)/41</f>
        <v>79.498780487804879</v>
      </c>
      <c r="F260" t="s">
        <v>153</v>
      </c>
    </row>
    <row r="261" spans="1:13" x14ac:dyDescent="0.25">
      <c r="A261" s="21">
        <v>1</v>
      </c>
      <c r="B261" s="19" t="s">
        <v>801</v>
      </c>
      <c r="C261" s="45">
        <v>121.55</v>
      </c>
      <c r="D261" s="21" t="s">
        <v>813</v>
      </c>
      <c r="E261" s="2"/>
      <c r="F261" s="19"/>
    </row>
    <row r="262" spans="1:13" s="19" customFormat="1" x14ac:dyDescent="0.25">
      <c r="A262" s="21">
        <v>2</v>
      </c>
      <c r="B262" t="s">
        <v>4</v>
      </c>
      <c r="C262" s="20">
        <v>116.8</v>
      </c>
      <c r="D262" s="21" t="s">
        <v>992</v>
      </c>
      <c r="E262" s="2"/>
      <c r="M262" s="20"/>
    </row>
    <row r="263" spans="1:13" s="19" customFormat="1" x14ac:dyDescent="0.25">
      <c r="A263" s="21">
        <v>3</v>
      </c>
      <c r="B263" t="s">
        <v>33</v>
      </c>
      <c r="C263" s="20">
        <v>111.75</v>
      </c>
      <c r="D263" s="21" t="s">
        <v>992</v>
      </c>
      <c r="E263" s="2"/>
      <c r="M263" s="20"/>
    </row>
    <row r="264" spans="1:13" x14ac:dyDescent="0.25">
      <c r="A264" s="21">
        <v>4</v>
      </c>
      <c r="B264" s="19" t="s">
        <v>800</v>
      </c>
      <c r="C264" s="45">
        <v>110.75</v>
      </c>
      <c r="D264" s="21" t="s">
        <v>813</v>
      </c>
      <c r="E264" s="2"/>
      <c r="F264" s="19"/>
    </row>
    <row r="265" spans="1:13" x14ac:dyDescent="0.25">
      <c r="A265" s="21">
        <v>5</v>
      </c>
      <c r="B265" s="21" t="s">
        <v>163</v>
      </c>
      <c r="C265" s="45">
        <v>106.55</v>
      </c>
      <c r="D265" s="17" t="s">
        <v>586</v>
      </c>
      <c r="E265" s="2"/>
      <c r="F265" s="16"/>
    </row>
    <row r="266" spans="1:13" x14ac:dyDescent="0.25">
      <c r="A266" s="21">
        <v>6</v>
      </c>
      <c r="B266" s="42" t="s">
        <v>470</v>
      </c>
      <c r="C266" s="28">
        <v>100.37</v>
      </c>
      <c r="D266" s="21" t="s">
        <v>628</v>
      </c>
      <c r="E266" s="2"/>
      <c r="F266" s="19"/>
    </row>
    <row r="267" spans="1:13" x14ac:dyDescent="0.25">
      <c r="A267" s="21">
        <v>7</v>
      </c>
      <c r="B267" s="19" t="s">
        <v>805</v>
      </c>
      <c r="C267" s="45">
        <v>100.75</v>
      </c>
      <c r="D267" s="21" t="s">
        <v>813</v>
      </c>
      <c r="E267" s="2"/>
      <c r="F267" s="19"/>
    </row>
    <row r="268" spans="1:13" x14ac:dyDescent="0.25">
      <c r="A268" s="21">
        <v>7</v>
      </c>
      <c r="B268" s="19" t="s">
        <v>802</v>
      </c>
      <c r="C268" s="45">
        <v>100.75</v>
      </c>
      <c r="D268" s="21" t="s">
        <v>813</v>
      </c>
      <c r="E268" s="2"/>
      <c r="F268" s="19"/>
    </row>
    <row r="269" spans="1:13" s="19" customFormat="1" x14ac:dyDescent="0.25">
      <c r="A269" s="21">
        <v>9</v>
      </c>
      <c r="B269" t="s">
        <v>215</v>
      </c>
      <c r="C269" s="20">
        <v>100.7</v>
      </c>
      <c r="D269" s="21" t="s">
        <v>992</v>
      </c>
      <c r="E269" s="2"/>
      <c r="M269" s="20"/>
    </row>
    <row r="270" spans="1:13" x14ac:dyDescent="0.25">
      <c r="A270" s="21">
        <v>10</v>
      </c>
      <c r="B270" s="21" t="s">
        <v>256</v>
      </c>
      <c r="C270" s="45">
        <v>100.25</v>
      </c>
      <c r="D270" t="s">
        <v>241</v>
      </c>
      <c r="E270" s="2"/>
    </row>
    <row r="271" spans="1:13" x14ac:dyDescent="0.25">
      <c r="A271" s="21">
        <v>11</v>
      </c>
      <c r="B271" t="s">
        <v>350</v>
      </c>
      <c r="C271" s="20">
        <v>95.6</v>
      </c>
      <c r="D271" s="21" t="s">
        <v>992</v>
      </c>
      <c r="E271" s="2"/>
    </row>
    <row r="272" spans="1:13" x14ac:dyDescent="0.25">
      <c r="A272" s="21">
        <v>12</v>
      </c>
      <c r="B272" s="21" t="s">
        <v>350</v>
      </c>
      <c r="C272" s="45">
        <v>93.45</v>
      </c>
      <c r="D272" s="21" t="s">
        <v>897</v>
      </c>
      <c r="E272" s="2"/>
      <c r="F272" s="19"/>
    </row>
    <row r="273" spans="1:13" x14ac:dyDescent="0.25">
      <c r="A273" s="21">
        <v>13</v>
      </c>
      <c r="B273" s="19" t="s">
        <v>803</v>
      </c>
      <c r="C273" s="45">
        <v>90.75</v>
      </c>
      <c r="D273" s="21" t="s">
        <v>813</v>
      </c>
      <c r="E273" s="2"/>
      <c r="F273" s="19"/>
    </row>
    <row r="274" spans="1:13" x14ac:dyDescent="0.25">
      <c r="A274" s="21">
        <v>14</v>
      </c>
      <c r="B274" s="42" t="s">
        <v>633</v>
      </c>
      <c r="C274" s="28">
        <v>90.5</v>
      </c>
      <c r="D274" s="21" t="s">
        <v>628</v>
      </c>
      <c r="E274" s="2"/>
      <c r="F274" s="19"/>
    </row>
    <row r="275" spans="1:13" s="19" customFormat="1" x14ac:dyDescent="0.25">
      <c r="A275" s="21">
        <v>15</v>
      </c>
      <c r="B275" s="19" t="s">
        <v>232</v>
      </c>
      <c r="C275" s="20">
        <v>94.85</v>
      </c>
      <c r="D275" s="21" t="s">
        <v>1191</v>
      </c>
      <c r="E275" s="2"/>
      <c r="M275" s="20"/>
    </row>
    <row r="276" spans="1:13" s="19" customFormat="1" x14ac:dyDescent="0.25">
      <c r="A276" s="21">
        <v>15</v>
      </c>
      <c r="B276" s="21" t="s">
        <v>147</v>
      </c>
      <c r="C276" s="45">
        <v>88.65</v>
      </c>
      <c r="D276" s="17" t="s">
        <v>586</v>
      </c>
      <c r="E276" s="2"/>
      <c r="M276" s="20"/>
    </row>
    <row r="277" spans="1:13" x14ac:dyDescent="0.25">
      <c r="A277" s="21">
        <v>16.7</v>
      </c>
      <c r="B277" s="19" t="s">
        <v>804</v>
      </c>
      <c r="C277" s="45">
        <v>88.25</v>
      </c>
      <c r="D277" s="21" t="s">
        <v>813</v>
      </c>
      <c r="E277" s="2"/>
      <c r="F277" s="16"/>
    </row>
    <row r="278" spans="1:13" x14ac:dyDescent="0.25">
      <c r="A278" s="21">
        <v>17.6794117647059</v>
      </c>
      <c r="B278" s="5" t="s">
        <v>570</v>
      </c>
      <c r="C278" s="27">
        <v>84.15</v>
      </c>
      <c r="D278" s="11" t="s">
        <v>571</v>
      </c>
      <c r="E278" s="2"/>
      <c r="F278" s="19"/>
    </row>
    <row r="279" spans="1:13" x14ac:dyDescent="0.25">
      <c r="A279" s="21">
        <v>18.658823529411801</v>
      </c>
      <c r="B279" s="21" t="s">
        <v>255</v>
      </c>
      <c r="C279" s="45">
        <v>83.55</v>
      </c>
      <c r="D279" t="s">
        <v>243</v>
      </c>
      <c r="E279" s="2"/>
    </row>
    <row r="280" spans="1:13" x14ac:dyDescent="0.25">
      <c r="A280" s="21">
        <v>19.638235294117699</v>
      </c>
      <c r="B280" s="19" t="s">
        <v>806</v>
      </c>
      <c r="C280" s="45">
        <v>83.3</v>
      </c>
      <c r="D280" s="21" t="s">
        <v>813</v>
      </c>
      <c r="E280" s="2"/>
    </row>
    <row r="281" spans="1:13" x14ac:dyDescent="0.25">
      <c r="A281" s="21">
        <v>20</v>
      </c>
      <c r="B281" s="19" t="s">
        <v>811</v>
      </c>
      <c r="C281" s="45">
        <v>83.3</v>
      </c>
      <c r="D281" s="21" t="s">
        <v>813</v>
      </c>
      <c r="E281" s="2"/>
      <c r="F281" s="19"/>
    </row>
    <row r="282" spans="1:13" x14ac:dyDescent="0.25">
      <c r="A282" s="21">
        <v>21.597058823529402</v>
      </c>
      <c r="B282" s="21" t="s">
        <v>11</v>
      </c>
      <c r="C282" s="45">
        <v>75.25</v>
      </c>
      <c r="D282" s="17" t="s">
        <v>586</v>
      </c>
      <c r="E282" s="2"/>
      <c r="F282" s="19"/>
    </row>
    <row r="283" spans="1:13" x14ac:dyDescent="0.25">
      <c r="A283" s="21">
        <v>22.576470588235299</v>
      </c>
      <c r="B283" s="21" t="s">
        <v>253</v>
      </c>
      <c r="C283" s="45">
        <v>75.05</v>
      </c>
      <c r="D283" t="s">
        <v>243</v>
      </c>
      <c r="E283" s="2"/>
      <c r="F283" s="16"/>
    </row>
    <row r="284" spans="1:13" x14ac:dyDescent="0.25">
      <c r="A284" s="21">
        <v>23.5558823529412</v>
      </c>
      <c r="B284" s="19" t="s">
        <v>602</v>
      </c>
      <c r="C284" s="20">
        <v>72.5</v>
      </c>
      <c r="D284" s="21" t="s">
        <v>1191</v>
      </c>
      <c r="E284" s="2"/>
    </row>
    <row r="285" spans="1:13" x14ac:dyDescent="0.25">
      <c r="A285" s="21">
        <v>24.535294117647101</v>
      </c>
      <c r="B285" s="21" t="s">
        <v>910</v>
      </c>
      <c r="C285" s="45">
        <v>70.95</v>
      </c>
      <c r="D285" s="21" t="s">
        <v>897</v>
      </c>
      <c r="E285" s="2"/>
      <c r="F285" s="19"/>
    </row>
    <row r="286" spans="1:13" x14ac:dyDescent="0.25">
      <c r="A286" s="21">
        <v>25.514705882352999</v>
      </c>
      <c r="B286" s="21" t="s">
        <v>146</v>
      </c>
      <c r="C286" s="45">
        <v>70.05</v>
      </c>
      <c r="D286" t="s">
        <v>243</v>
      </c>
      <c r="E286" s="2"/>
    </row>
    <row r="287" spans="1:13" x14ac:dyDescent="0.25">
      <c r="A287" s="21">
        <v>26.4941176470588</v>
      </c>
      <c r="B287" s="42" t="s">
        <v>249</v>
      </c>
      <c r="C287" s="28">
        <v>65.5</v>
      </c>
      <c r="D287" s="21" t="s">
        <v>628</v>
      </c>
      <c r="E287" s="2"/>
      <c r="F287" s="19"/>
    </row>
    <row r="288" spans="1:13" x14ac:dyDescent="0.25">
      <c r="A288" s="21">
        <v>27.473529411764702</v>
      </c>
      <c r="B288" s="5" t="s">
        <v>574</v>
      </c>
      <c r="C288" s="27">
        <v>65.42</v>
      </c>
      <c r="D288" s="11" t="s">
        <v>571</v>
      </c>
      <c r="E288" s="2"/>
    </row>
    <row r="289" spans="1:6" x14ac:dyDescent="0.25">
      <c r="A289" s="21">
        <v>28.452941176470599</v>
      </c>
      <c r="B289" s="21" t="s">
        <v>252</v>
      </c>
      <c r="C289" s="45">
        <v>65</v>
      </c>
      <c r="D289" t="s">
        <v>243</v>
      </c>
      <c r="E289" s="2"/>
    </row>
    <row r="290" spans="1:6" x14ac:dyDescent="0.25">
      <c r="A290" s="21">
        <v>29.4323529411765</v>
      </c>
      <c r="B290" s="19" t="s">
        <v>809</v>
      </c>
      <c r="C290" s="45">
        <v>63.25</v>
      </c>
      <c r="D290" s="21" t="s">
        <v>813</v>
      </c>
      <c r="E290" s="2"/>
      <c r="F290" s="19"/>
    </row>
    <row r="291" spans="1:6" x14ac:dyDescent="0.25">
      <c r="A291" s="21">
        <v>29</v>
      </c>
      <c r="B291" s="19" t="s">
        <v>812</v>
      </c>
      <c r="C291" s="45">
        <v>63.25</v>
      </c>
      <c r="D291" s="21" t="s">
        <v>813</v>
      </c>
      <c r="E291" s="2"/>
      <c r="F291" s="19"/>
    </row>
    <row r="292" spans="1:6" x14ac:dyDescent="0.25">
      <c r="A292" s="21">
        <v>29</v>
      </c>
      <c r="B292" s="19" t="s">
        <v>810</v>
      </c>
      <c r="C292" s="45">
        <v>63.25</v>
      </c>
      <c r="D292" s="21" t="s">
        <v>813</v>
      </c>
      <c r="E292" s="2"/>
      <c r="F292" s="19"/>
    </row>
    <row r="293" spans="1:6" x14ac:dyDescent="0.25">
      <c r="A293" s="21">
        <v>32.3705882352941</v>
      </c>
      <c r="B293" s="5" t="s">
        <v>575</v>
      </c>
      <c r="C293" s="27">
        <v>61.74</v>
      </c>
      <c r="D293" s="11" t="s">
        <v>571</v>
      </c>
      <c r="E293" s="2"/>
    </row>
    <row r="294" spans="1:6" x14ac:dyDescent="0.25">
      <c r="A294" s="21">
        <v>33.35</v>
      </c>
      <c r="B294" s="5" t="s">
        <v>572</v>
      </c>
      <c r="C294" s="27">
        <v>61.24</v>
      </c>
      <c r="D294" s="11" t="s">
        <v>571</v>
      </c>
      <c r="E294" s="2"/>
    </row>
    <row r="295" spans="1:6" x14ac:dyDescent="0.25">
      <c r="A295" s="21">
        <v>34.329411764705902</v>
      </c>
      <c r="B295" s="42" t="s">
        <v>17</v>
      </c>
      <c r="C295" s="28">
        <v>60.35</v>
      </c>
      <c r="D295" s="21" t="s">
        <v>628</v>
      </c>
      <c r="E295" s="2"/>
      <c r="F295" s="19"/>
    </row>
    <row r="296" spans="1:6" x14ac:dyDescent="0.25">
      <c r="A296" s="21">
        <v>34</v>
      </c>
      <c r="B296" s="42" t="s">
        <v>619</v>
      </c>
      <c r="C296" s="28">
        <v>60.35</v>
      </c>
      <c r="D296" s="21" t="s">
        <v>628</v>
      </c>
      <c r="E296" s="2"/>
      <c r="F296" s="19"/>
    </row>
    <row r="297" spans="1:6" x14ac:dyDescent="0.25">
      <c r="A297" s="21">
        <v>36.288235294117698</v>
      </c>
      <c r="B297" s="5" t="s">
        <v>573</v>
      </c>
      <c r="C297" s="27">
        <v>59.16</v>
      </c>
      <c r="D297" s="11" t="s">
        <v>571</v>
      </c>
      <c r="E297" s="2"/>
    </row>
    <row r="298" spans="1:6" x14ac:dyDescent="0.25">
      <c r="A298" s="21">
        <v>37.267647058823499</v>
      </c>
      <c r="B298" s="21" t="s">
        <v>251</v>
      </c>
      <c r="C298" s="45">
        <v>55.05</v>
      </c>
      <c r="D298" t="s">
        <v>243</v>
      </c>
      <c r="E298" s="2"/>
    </row>
    <row r="299" spans="1:6" x14ac:dyDescent="0.25">
      <c r="A299" s="21">
        <v>37</v>
      </c>
      <c r="B299" s="21" t="s">
        <v>250</v>
      </c>
      <c r="C299" s="45">
        <v>55.05</v>
      </c>
      <c r="D299" t="s">
        <v>243</v>
      </c>
      <c r="E299" s="2"/>
    </row>
    <row r="300" spans="1:6" x14ac:dyDescent="0.25">
      <c r="A300" s="21">
        <v>39.226470588235301</v>
      </c>
      <c r="B300" s="21" t="s">
        <v>248</v>
      </c>
      <c r="C300" s="45">
        <v>29.15</v>
      </c>
      <c r="D300" t="s">
        <v>243</v>
      </c>
      <c r="E300" s="2"/>
    </row>
    <row r="301" spans="1:6" x14ac:dyDescent="0.25">
      <c r="A301" s="21">
        <v>40.205882352941202</v>
      </c>
      <c r="B301" s="5" t="s">
        <v>576</v>
      </c>
      <c r="C301" s="27">
        <v>21.32</v>
      </c>
      <c r="D301" s="11" t="s">
        <v>571</v>
      </c>
      <c r="E301" s="2"/>
    </row>
    <row r="302" spans="1:6" x14ac:dyDescent="0.25">
      <c r="A302" s="21"/>
      <c r="B302" s="21" t="s">
        <v>480</v>
      </c>
      <c r="C302" s="45"/>
      <c r="E302" s="2"/>
    </row>
    <row r="303" spans="1:6" x14ac:dyDescent="0.25">
      <c r="A303" s="21" t="s">
        <v>27</v>
      </c>
      <c r="B303" s="21"/>
      <c r="C303" s="45"/>
      <c r="D303" s="1" t="s">
        <v>152</v>
      </c>
      <c r="E303" s="2">
        <f>SUM(C304:C311)/8</f>
        <v>54.188749999999999</v>
      </c>
      <c r="F303" t="s">
        <v>153</v>
      </c>
    </row>
    <row r="304" spans="1:6" x14ac:dyDescent="0.25">
      <c r="A304" s="21">
        <v>1</v>
      </c>
      <c r="B304" s="21" t="s">
        <v>169</v>
      </c>
      <c r="C304" s="45">
        <v>66.66</v>
      </c>
      <c r="D304" t="s">
        <v>244</v>
      </c>
      <c r="E304" s="2"/>
    </row>
    <row r="305" spans="1:13" x14ac:dyDescent="0.25">
      <c r="A305" s="21">
        <v>2</v>
      </c>
      <c r="B305" s="21" t="s">
        <v>193</v>
      </c>
      <c r="C305" s="45">
        <v>65</v>
      </c>
      <c r="D305" t="s">
        <v>242</v>
      </c>
      <c r="E305" s="2"/>
    </row>
    <row r="306" spans="1:13" x14ac:dyDescent="0.25">
      <c r="A306" s="21">
        <v>3</v>
      </c>
      <c r="B306" s="21" t="s">
        <v>247</v>
      </c>
      <c r="C306" s="45">
        <v>60.05</v>
      </c>
      <c r="D306" t="s">
        <v>241</v>
      </c>
      <c r="E306" s="2"/>
    </row>
    <row r="307" spans="1:13" x14ac:dyDescent="0.25">
      <c r="A307" s="21">
        <v>4</v>
      </c>
      <c r="B307" s="19" t="s">
        <v>195</v>
      </c>
      <c r="C307" s="45">
        <v>53.25</v>
      </c>
      <c r="D307" s="21" t="s">
        <v>813</v>
      </c>
      <c r="E307" s="2"/>
      <c r="F307" s="19"/>
    </row>
    <row r="308" spans="1:13" s="19" customFormat="1" x14ac:dyDescent="0.25">
      <c r="A308" s="21">
        <v>5</v>
      </c>
      <c r="B308" s="19" t="s">
        <v>1190</v>
      </c>
      <c r="C308" s="20">
        <v>50.2</v>
      </c>
      <c r="D308" s="21" t="s">
        <v>1191</v>
      </c>
      <c r="E308" s="2"/>
      <c r="M308" s="20"/>
    </row>
    <row r="309" spans="1:13" x14ac:dyDescent="0.25">
      <c r="A309" s="21">
        <v>6</v>
      </c>
      <c r="B309" s="21" t="s">
        <v>23</v>
      </c>
      <c r="C309" s="45">
        <v>50.05</v>
      </c>
      <c r="D309" t="s">
        <v>241</v>
      </c>
      <c r="E309" s="2"/>
    </row>
    <row r="310" spans="1:13" x14ac:dyDescent="0.25">
      <c r="A310" s="21">
        <v>7</v>
      </c>
      <c r="B310" s="21" t="s">
        <v>246</v>
      </c>
      <c r="C310" s="45">
        <v>45.05</v>
      </c>
      <c r="D310" t="s">
        <v>243</v>
      </c>
      <c r="E310" s="2"/>
    </row>
    <row r="311" spans="1:13" x14ac:dyDescent="0.25">
      <c r="A311" s="21">
        <v>8</v>
      </c>
      <c r="B311" s="19" t="s">
        <v>273</v>
      </c>
      <c r="C311" s="45">
        <v>43.25</v>
      </c>
      <c r="D311" s="21" t="s">
        <v>813</v>
      </c>
      <c r="E311" s="2"/>
    </row>
    <row r="312" spans="1:13" x14ac:dyDescent="0.25">
      <c r="A312" s="21"/>
      <c r="B312" s="21" t="s">
        <v>480</v>
      </c>
      <c r="C312" s="45"/>
      <c r="D312" s="19"/>
      <c r="E312" s="19"/>
      <c r="F312" s="19"/>
    </row>
    <row r="313" spans="1:13" x14ac:dyDescent="0.25">
      <c r="A313" s="21"/>
      <c r="B313" s="21"/>
      <c r="C313" s="45"/>
    </row>
    <row r="314" spans="1:13" x14ac:dyDescent="0.25">
      <c r="A314" s="21"/>
      <c r="B314" s="21" t="s">
        <v>675</v>
      </c>
      <c r="C314" s="45"/>
    </row>
    <row r="315" spans="1:13" x14ac:dyDescent="0.25">
      <c r="A315" s="21" t="s">
        <v>31</v>
      </c>
      <c r="B315" s="21"/>
      <c r="C315" s="45" t="s">
        <v>263</v>
      </c>
      <c r="D315" s="5" t="s">
        <v>261</v>
      </c>
      <c r="E315" s="3">
        <f>SUM(C316:C348)/33</f>
        <v>19.393939393939394</v>
      </c>
      <c r="F315" t="s">
        <v>262</v>
      </c>
    </row>
    <row r="316" spans="1:13" s="19" customFormat="1" x14ac:dyDescent="0.25">
      <c r="A316" s="21">
        <v>1</v>
      </c>
      <c r="B316" t="s">
        <v>1368</v>
      </c>
      <c r="C316" s="20">
        <v>47</v>
      </c>
      <c r="D316" s="19" t="s">
        <v>1379</v>
      </c>
      <c r="E316" t="s">
        <v>1245</v>
      </c>
    </row>
    <row r="317" spans="1:13" s="19" customFormat="1" x14ac:dyDescent="0.25">
      <c r="A317" s="21">
        <v>2</v>
      </c>
      <c r="B317" t="s">
        <v>1077</v>
      </c>
      <c r="C317" s="20">
        <v>44</v>
      </c>
      <c r="D317" s="19" t="s">
        <v>1379</v>
      </c>
      <c r="E317" t="s">
        <v>1220</v>
      </c>
    </row>
    <row r="318" spans="1:13" s="19" customFormat="1" x14ac:dyDescent="0.25">
      <c r="A318" s="21">
        <v>3</v>
      </c>
      <c r="B318" t="s">
        <v>1060</v>
      </c>
      <c r="C318" s="20">
        <v>43</v>
      </c>
      <c r="D318" s="19" t="s">
        <v>1379</v>
      </c>
      <c r="E318" t="s">
        <v>1245</v>
      </c>
    </row>
    <row r="319" spans="1:13" s="19" customFormat="1" x14ac:dyDescent="0.25">
      <c r="A319" s="21">
        <v>4</v>
      </c>
      <c r="B319" t="s">
        <v>1081</v>
      </c>
      <c r="C319" s="20">
        <v>36</v>
      </c>
      <c r="D319" s="19" t="s">
        <v>1379</v>
      </c>
      <c r="E319" t="s">
        <v>1369</v>
      </c>
    </row>
    <row r="320" spans="1:13" s="19" customFormat="1" x14ac:dyDescent="0.25">
      <c r="A320" s="21">
        <v>5</v>
      </c>
      <c r="B320" t="s">
        <v>1340</v>
      </c>
      <c r="C320" s="20">
        <v>34</v>
      </c>
      <c r="D320" s="19" t="s">
        <v>1379</v>
      </c>
      <c r="E320" t="s">
        <v>1370</v>
      </c>
    </row>
    <row r="321" spans="1:5" s="19" customFormat="1" x14ac:dyDescent="0.25">
      <c r="A321" s="21">
        <v>5</v>
      </c>
      <c r="B321" t="s">
        <v>343</v>
      </c>
      <c r="C321" s="31">
        <v>34</v>
      </c>
      <c r="D321" t="s">
        <v>1119</v>
      </c>
      <c r="E321" t="s">
        <v>1227</v>
      </c>
    </row>
    <row r="322" spans="1:5" s="19" customFormat="1" x14ac:dyDescent="0.25">
      <c r="A322" s="21">
        <v>7</v>
      </c>
      <c r="B322" t="s">
        <v>1176</v>
      </c>
      <c r="C322" s="20">
        <v>33</v>
      </c>
      <c r="D322" s="19" t="s">
        <v>1379</v>
      </c>
      <c r="E322" t="s">
        <v>1245</v>
      </c>
    </row>
    <row r="323" spans="1:5" s="19" customFormat="1" x14ac:dyDescent="0.25">
      <c r="A323" s="21">
        <v>8</v>
      </c>
      <c r="B323" t="s">
        <v>1371</v>
      </c>
      <c r="C323" s="20">
        <v>30</v>
      </c>
      <c r="D323" s="19" t="s">
        <v>1379</v>
      </c>
      <c r="E323" t="s">
        <v>1370</v>
      </c>
    </row>
    <row r="324" spans="1:5" s="19" customFormat="1" x14ac:dyDescent="0.25">
      <c r="A324" s="21">
        <v>9</v>
      </c>
      <c r="B324" t="s">
        <v>1372</v>
      </c>
      <c r="C324" s="20">
        <v>27</v>
      </c>
      <c r="D324" s="19" t="s">
        <v>1379</v>
      </c>
      <c r="E324" t="s">
        <v>1370</v>
      </c>
    </row>
    <row r="325" spans="1:5" s="19" customFormat="1" x14ac:dyDescent="0.25">
      <c r="A325" s="21">
        <v>10</v>
      </c>
      <c r="B325" t="s">
        <v>4</v>
      </c>
      <c r="C325" s="20">
        <v>25</v>
      </c>
      <c r="D325" s="19" t="s">
        <v>1379</v>
      </c>
      <c r="E325" t="s">
        <v>1224</v>
      </c>
    </row>
    <row r="326" spans="1:5" s="19" customFormat="1" x14ac:dyDescent="0.25">
      <c r="A326" s="21">
        <v>11</v>
      </c>
      <c r="B326" t="s">
        <v>163</v>
      </c>
      <c r="C326" s="20">
        <v>22</v>
      </c>
      <c r="D326" s="19" t="s">
        <v>1379</v>
      </c>
      <c r="E326" t="s">
        <v>1215</v>
      </c>
    </row>
    <row r="327" spans="1:5" s="19" customFormat="1" x14ac:dyDescent="0.25">
      <c r="A327" s="21">
        <v>11</v>
      </c>
      <c r="B327" t="s">
        <v>33</v>
      </c>
      <c r="C327" s="20">
        <v>22</v>
      </c>
      <c r="D327" s="19" t="s">
        <v>1379</v>
      </c>
      <c r="E327" t="s">
        <v>1215</v>
      </c>
    </row>
    <row r="328" spans="1:5" s="19" customFormat="1" x14ac:dyDescent="0.25">
      <c r="A328" s="21">
        <v>11</v>
      </c>
      <c r="B328" t="s">
        <v>1373</v>
      </c>
      <c r="C328" s="20">
        <v>22</v>
      </c>
      <c r="D328" s="19" t="s">
        <v>1379</v>
      </c>
      <c r="E328" t="s">
        <v>1220</v>
      </c>
    </row>
    <row r="329" spans="1:5" s="19" customFormat="1" x14ac:dyDescent="0.25">
      <c r="A329" s="21">
        <v>14</v>
      </c>
      <c r="B329" t="s">
        <v>1374</v>
      </c>
      <c r="C329" s="20">
        <v>21</v>
      </c>
      <c r="D329" s="19" t="s">
        <v>1379</v>
      </c>
      <c r="E329" t="s">
        <v>1220</v>
      </c>
    </row>
    <row r="330" spans="1:5" s="19" customFormat="1" x14ac:dyDescent="0.25">
      <c r="A330" s="21">
        <v>15</v>
      </c>
      <c r="B330" t="s">
        <v>1101</v>
      </c>
      <c r="C330" s="20">
        <v>19</v>
      </c>
      <c r="D330" s="19" t="s">
        <v>1379</v>
      </c>
      <c r="E330" t="s">
        <v>1215</v>
      </c>
    </row>
    <row r="331" spans="1:5" s="19" customFormat="1" x14ac:dyDescent="0.25">
      <c r="A331" s="21">
        <v>15</v>
      </c>
      <c r="B331" t="s">
        <v>350</v>
      </c>
      <c r="C331" s="20">
        <v>19</v>
      </c>
      <c r="D331" s="19" t="s">
        <v>1379</v>
      </c>
      <c r="E331" t="s">
        <v>1215</v>
      </c>
    </row>
    <row r="332" spans="1:5" s="19" customFormat="1" x14ac:dyDescent="0.25">
      <c r="A332" s="21">
        <v>15</v>
      </c>
      <c r="B332" s="19" t="s">
        <v>913</v>
      </c>
      <c r="C332" s="20">
        <v>19</v>
      </c>
      <c r="D332" s="19" t="s">
        <v>1379</v>
      </c>
      <c r="E332" s="19" t="s">
        <v>1245</v>
      </c>
    </row>
    <row r="333" spans="1:5" s="19" customFormat="1" x14ac:dyDescent="0.25">
      <c r="A333" s="21">
        <v>18</v>
      </c>
      <c r="B333" s="19" t="s">
        <v>1079</v>
      </c>
      <c r="C333" s="20">
        <v>13</v>
      </c>
      <c r="D333" s="19" t="s">
        <v>1379</v>
      </c>
      <c r="E333" s="19" t="s">
        <v>1245</v>
      </c>
    </row>
    <row r="334" spans="1:5" s="19" customFormat="1" x14ac:dyDescent="0.25">
      <c r="A334" s="21">
        <v>19</v>
      </c>
      <c r="B334" s="21" t="s">
        <v>291</v>
      </c>
      <c r="C334" s="45">
        <v>12</v>
      </c>
      <c r="D334" t="s">
        <v>257</v>
      </c>
      <c r="E334" t="s">
        <v>1215</v>
      </c>
    </row>
    <row r="335" spans="1:5" s="19" customFormat="1" x14ac:dyDescent="0.25">
      <c r="A335" s="21">
        <v>20</v>
      </c>
      <c r="B335" t="s">
        <v>1161</v>
      </c>
      <c r="C335" s="20">
        <v>11</v>
      </c>
      <c r="D335" s="19" t="s">
        <v>1379</v>
      </c>
      <c r="E335" t="s">
        <v>1245</v>
      </c>
    </row>
    <row r="336" spans="1:5" s="19" customFormat="1" x14ac:dyDescent="0.25">
      <c r="A336" s="21">
        <v>20</v>
      </c>
      <c r="B336" t="s">
        <v>910</v>
      </c>
      <c r="C336" s="20">
        <v>11</v>
      </c>
      <c r="D336" s="19" t="s">
        <v>1379</v>
      </c>
      <c r="E336" t="s">
        <v>1228</v>
      </c>
    </row>
    <row r="337" spans="1:16" s="19" customFormat="1" x14ac:dyDescent="0.25">
      <c r="A337" s="21">
        <v>20</v>
      </c>
      <c r="B337" t="s">
        <v>1130</v>
      </c>
      <c r="C337" s="20">
        <v>11</v>
      </c>
      <c r="D337" s="19" t="s">
        <v>1379</v>
      </c>
      <c r="E337" t="s">
        <v>1245</v>
      </c>
    </row>
    <row r="338" spans="1:16" s="19" customFormat="1" x14ac:dyDescent="0.25">
      <c r="A338" s="21">
        <v>23</v>
      </c>
      <c r="B338" t="s">
        <v>1004</v>
      </c>
      <c r="C338" s="20">
        <v>10</v>
      </c>
      <c r="D338" s="19" t="s">
        <v>1379</v>
      </c>
      <c r="E338" t="s">
        <v>1215</v>
      </c>
    </row>
    <row r="339" spans="1:16" s="19" customFormat="1" x14ac:dyDescent="0.25">
      <c r="A339" s="21">
        <v>23</v>
      </c>
      <c r="B339" s="21" t="s">
        <v>493</v>
      </c>
      <c r="C339" s="45">
        <v>10</v>
      </c>
      <c r="D339" t="s">
        <v>257</v>
      </c>
      <c r="E339" t="s">
        <v>1215</v>
      </c>
    </row>
    <row r="340" spans="1:16" s="19" customFormat="1" x14ac:dyDescent="0.25">
      <c r="A340" s="21">
        <v>25</v>
      </c>
      <c r="B340" s="21" t="s">
        <v>235</v>
      </c>
      <c r="C340" s="45">
        <v>9</v>
      </c>
      <c r="D340" t="s">
        <v>257</v>
      </c>
      <c r="E340" t="s">
        <v>1240</v>
      </c>
    </row>
    <row r="341" spans="1:16" s="19" customFormat="1" x14ac:dyDescent="0.25">
      <c r="A341" s="21">
        <v>26</v>
      </c>
      <c r="B341" t="s">
        <v>905</v>
      </c>
      <c r="C341" s="20">
        <v>8</v>
      </c>
      <c r="D341" s="19" t="s">
        <v>1379</v>
      </c>
      <c r="E341" t="s">
        <v>1223</v>
      </c>
    </row>
    <row r="342" spans="1:16" s="19" customFormat="1" x14ac:dyDescent="0.25">
      <c r="A342" s="21">
        <v>26</v>
      </c>
      <c r="B342" t="s">
        <v>1375</v>
      </c>
      <c r="C342" s="20">
        <v>8</v>
      </c>
      <c r="D342" s="19" t="s">
        <v>1379</v>
      </c>
      <c r="E342" t="s">
        <v>1215</v>
      </c>
    </row>
    <row r="343" spans="1:16" s="19" customFormat="1" x14ac:dyDescent="0.25">
      <c r="A343" s="21">
        <v>26</v>
      </c>
      <c r="B343" t="s">
        <v>599</v>
      </c>
      <c r="C343" s="20">
        <v>8</v>
      </c>
      <c r="D343" s="19" t="s">
        <v>1379</v>
      </c>
      <c r="E343" t="s">
        <v>1215</v>
      </c>
    </row>
    <row r="344" spans="1:16" s="19" customFormat="1" x14ac:dyDescent="0.25">
      <c r="A344" s="21">
        <v>26</v>
      </c>
      <c r="B344" s="21" t="s">
        <v>494</v>
      </c>
      <c r="C344" s="45">
        <v>8</v>
      </c>
      <c r="D344" t="s">
        <v>257</v>
      </c>
      <c r="E344" t="s">
        <v>1240</v>
      </c>
    </row>
    <row r="345" spans="1:16" s="19" customFormat="1" x14ac:dyDescent="0.25">
      <c r="A345" s="21">
        <v>26</v>
      </c>
      <c r="B345" s="19" t="s">
        <v>817</v>
      </c>
      <c r="C345" s="31">
        <v>8</v>
      </c>
      <c r="D345" s="19" t="s">
        <v>829</v>
      </c>
      <c r="E345" t="s">
        <v>1215</v>
      </c>
    </row>
    <row r="346" spans="1:16" s="19" customFormat="1" x14ac:dyDescent="0.25">
      <c r="A346" s="21">
        <v>31</v>
      </c>
      <c r="B346" s="21" t="s">
        <v>495</v>
      </c>
      <c r="C346" s="45">
        <v>6</v>
      </c>
      <c r="D346" t="s">
        <v>257</v>
      </c>
      <c r="E346" t="s">
        <v>1240</v>
      </c>
    </row>
    <row r="347" spans="1:16" s="19" customFormat="1" x14ac:dyDescent="0.25">
      <c r="A347" s="21">
        <v>32</v>
      </c>
      <c r="B347" s="19" t="s">
        <v>602</v>
      </c>
      <c r="C347" s="20">
        <v>5</v>
      </c>
      <c r="D347" s="19" t="s">
        <v>1379</v>
      </c>
      <c r="E347" t="s">
        <v>1227</v>
      </c>
      <c r="M347" s="20"/>
      <c r="N347"/>
      <c r="O347"/>
      <c r="P347"/>
    </row>
    <row r="348" spans="1:16" s="19" customFormat="1" x14ac:dyDescent="0.25">
      <c r="A348" s="21">
        <v>32</v>
      </c>
      <c r="B348" s="19" t="s">
        <v>1376</v>
      </c>
      <c r="C348" s="20">
        <v>5</v>
      </c>
      <c r="D348" s="19" t="s">
        <v>1379</v>
      </c>
      <c r="E348" t="s">
        <v>1213</v>
      </c>
      <c r="M348" s="20"/>
      <c r="N348"/>
      <c r="O348"/>
      <c r="P348"/>
    </row>
    <row r="349" spans="1:16" x14ac:dyDescent="0.25">
      <c r="A349" s="21"/>
      <c r="B349" s="21"/>
      <c r="C349" s="45" t="s">
        <v>611</v>
      </c>
      <c r="D349" s="19"/>
      <c r="E349" s="2"/>
      <c r="F349" s="19"/>
    </row>
    <row r="350" spans="1:16" x14ac:dyDescent="0.25">
      <c r="A350" s="21">
        <v>34</v>
      </c>
      <c r="B350" s="19" t="s">
        <v>599</v>
      </c>
      <c r="C350" s="31">
        <v>14</v>
      </c>
      <c r="D350" s="19" t="s">
        <v>829</v>
      </c>
      <c r="E350" s="2"/>
      <c r="F350" s="19"/>
    </row>
    <row r="351" spans="1:16" x14ac:dyDescent="0.25">
      <c r="A351" s="21">
        <v>34</v>
      </c>
      <c r="B351" t="s">
        <v>1377</v>
      </c>
      <c r="C351" s="31">
        <v>14</v>
      </c>
      <c r="D351" s="19" t="s">
        <v>1379</v>
      </c>
      <c r="E351" s="2" t="s">
        <v>1378</v>
      </c>
      <c r="F351" s="19"/>
    </row>
    <row r="352" spans="1:16" s="19" customFormat="1" x14ac:dyDescent="0.25">
      <c r="A352" s="21">
        <v>36</v>
      </c>
      <c r="B352" s="19" t="s">
        <v>819</v>
      </c>
      <c r="C352" s="31">
        <v>12</v>
      </c>
      <c r="D352" s="19" t="s">
        <v>829</v>
      </c>
      <c r="E352" s="2" t="s">
        <v>1215</v>
      </c>
      <c r="M352" s="20"/>
    </row>
    <row r="353" spans="1:13" s="19" customFormat="1" x14ac:dyDescent="0.25">
      <c r="A353" s="21">
        <v>37</v>
      </c>
      <c r="B353" t="s">
        <v>1136</v>
      </c>
      <c r="C353" s="31">
        <v>10</v>
      </c>
      <c r="D353" s="19" t="s">
        <v>1379</v>
      </c>
      <c r="E353" s="2" t="s">
        <v>1213</v>
      </c>
      <c r="M353" s="20"/>
    </row>
    <row r="354" spans="1:13" x14ac:dyDescent="0.25">
      <c r="A354" s="21">
        <v>38</v>
      </c>
      <c r="B354" s="19" t="s">
        <v>10</v>
      </c>
      <c r="C354" s="31">
        <v>9</v>
      </c>
      <c r="D354" s="19" t="s">
        <v>829</v>
      </c>
      <c r="E354" s="2" t="s">
        <v>1215</v>
      </c>
      <c r="F354" s="19"/>
    </row>
    <row r="355" spans="1:13" x14ac:dyDescent="0.25">
      <c r="A355" s="21">
        <v>39</v>
      </c>
      <c r="B355" s="19" t="s">
        <v>3</v>
      </c>
      <c r="C355" s="31">
        <v>8</v>
      </c>
      <c r="D355" s="19" t="s">
        <v>829</v>
      </c>
      <c r="E355" s="2" t="s">
        <v>1215</v>
      </c>
      <c r="F355" s="19"/>
    </row>
    <row r="356" spans="1:13" x14ac:dyDescent="0.25">
      <c r="A356" s="21">
        <v>40</v>
      </c>
      <c r="B356" s="19" t="s">
        <v>823</v>
      </c>
      <c r="C356" s="31">
        <v>5</v>
      </c>
      <c r="D356" s="19" t="s">
        <v>829</v>
      </c>
      <c r="E356" s="2" t="s">
        <v>1215</v>
      </c>
      <c r="F356" s="19"/>
    </row>
    <row r="357" spans="1:13" x14ac:dyDescent="0.25">
      <c r="A357" s="21"/>
      <c r="B357" s="21"/>
      <c r="C357" s="45" t="s">
        <v>260</v>
      </c>
      <c r="E357" s="2"/>
    </row>
    <row r="358" spans="1:13" x14ac:dyDescent="0.25">
      <c r="A358" s="21">
        <v>41</v>
      </c>
      <c r="B358" s="21" t="s">
        <v>499</v>
      </c>
      <c r="C358" s="45">
        <v>23</v>
      </c>
      <c r="D358" t="s">
        <v>257</v>
      </c>
      <c r="E358" s="2" t="s">
        <v>1240</v>
      </c>
    </row>
    <row r="359" spans="1:13" x14ac:dyDescent="0.25">
      <c r="A359" s="21">
        <v>42</v>
      </c>
      <c r="B359" s="21" t="s">
        <v>249</v>
      </c>
      <c r="C359" s="20">
        <v>11</v>
      </c>
      <c r="D359" s="19" t="s">
        <v>1379</v>
      </c>
      <c r="E359" s="2" t="s">
        <v>1227</v>
      </c>
      <c r="F359" s="19"/>
    </row>
    <row r="360" spans="1:13" x14ac:dyDescent="0.25">
      <c r="A360" s="21">
        <v>43</v>
      </c>
      <c r="B360" s="19" t="s">
        <v>821</v>
      </c>
      <c r="C360" s="31">
        <v>8</v>
      </c>
      <c r="D360" s="19" t="s">
        <v>829</v>
      </c>
      <c r="E360" s="2" t="s">
        <v>1215</v>
      </c>
      <c r="F360" s="19"/>
    </row>
    <row r="361" spans="1:13" x14ac:dyDescent="0.25">
      <c r="A361" s="21"/>
      <c r="B361" s="21"/>
      <c r="C361" s="45" t="s">
        <v>264</v>
      </c>
      <c r="E361" s="2"/>
    </row>
    <row r="362" spans="1:13" x14ac:dyDescent="0.25">
      <c r="A362" s="21">
        <v>44</v>
      </c>
      <c r="B362" s="21" t="s">
        <v>392</v>
      </c>
      <c r="C362" s="51">
        <v>42.58</v>
      </c>
      <c r="D362" t="s">
        <v>258</v>
      </c>
      <c r="E362" s="2" t="s">
        <v>1215</v>
      </c>
    </row>
    <row r="363" spans="1:13" x14ac:dyDescent="0.25">
      <c r="A363" s="21">
        <v>45</v>
      </c>
      <c r="B363" s="21" t="s">
        <v>496</v>
      </c>
      <c r="C363" s="51">
        <v>39.89</v>
      </c>
      <c r="D363" t="s">
        <v>258</v>
      </c>
      <c r="E363" s="2" t="s">
        <v>1215</v>
      </c>
    </row>
    <row r="364" spans="1:13" x14ac:dyDescent="0.25">
      <c r="A364" s="21">
        <v>46</v>
      </c>
      <c r="B364" s="21" t="s">
        <v>467</v>
      </c>
      <c r="C364" s="51">
        <v>38.97</v>
      </c>
      <c r="D364" t="s">
        <v>258</v>
      </c>
      <c r="E364" s="2" t="s">
        <v>1215</v>
      </c>
    </row>
    <row r="365" spans="1:13" x14ac:dyDescent="0.25">
      <c r="A365" s="21">
        <v>47</v>
      </c>
      <c r="B365" s="21" t="s">
        <v>419</v>
      </c>
      <c r="C365" s="51">
        <v>24.24</v>
      </c>
      <c r="D365" t="s">
        <v>258</v>
      </c>
      <c r="E365" s="2" t="s">
        <v>1215</v>
      </c>
    </row>
    <row r="366" spans="1:13" x14ac:dyDescent="0.25">
      <c r="A366" s="21">
        <v>47</v>
      </c>
      <c r="B366" s="21" t="s">
        <v>308</v>
      </c>
      <c r="C366" s="51">
        <v>24.09</v>
      </c>
      <c r="D366" t="s">
        <v>258</v>
      </c>
      <c r="E366" s="2" t="s">
        <v>1215</v>
      </c>
    </row>
    <row r="367" spans="1:13" x14ac:dyDescent="0.25">
      <c r="A367" s="21">
        <v>49</v>
      </c>
      <c r="B367" s="21" t="s">
        <v>606</v>
      </c>
      <c r="C367" s="51">
        <v>21</v>
      </c>
      <c r="D367" s="19" t="s">
        <v>605</v>
      </c>
      <c r="E367" s="2" t="s">
        <v>1215</v>
      </c>
      <c r="F367" s="19"/>
    </row>
    <row r="368" spans="1:13" x14ac:dyDescent="0.25">
      <c r="A368" s="21">
        <v>50</v>
      </c>
      <c r="B368" s="21" t="s">
        <v>345</v>
      </c>
      <c r="C368" s="51">
        <v>20</v>
      </c>
      <c r="D368" t="s">
        <v>257</v>
      </c>
      <c r="E368" s="2" t="s">
        <v>1240</v>
      </c>
    </row>
    <row r="369" spans="1:13" x14ac:dyDescent="0.25">
      <c r="A369" s="21">
        <v>51</v>
      </c>
      <c r="B369" s="21" t="s">
        <v>3</v>
      </c>
      <c r="C369" s="51">
        <v>16.66</v>
      </c>
      <c r="D369" t="s">
        <v>258</v>
      </c>
      <c r="E369" s="2" t="s">
        <v>1215</v>
      </c>
    </row>
    <row r="370" spans="1:13" x14ac:dyDescent="0.25">
      <c r="A370" s="21">
        <v>52</v>
      </c>
      <c r="B370" s="21" t="s">
        <v>497</v>
      </c>
      <c r="C370" s="51">
        <v>10.51</v>
      </c>
      <c r="D370" t="s">
        <v>258</v>
      </c>
      <c r="E370" s="2" t="s">
        <v>1215</v>
      </c>
    </row>
    <row r="371" spans="1:13" x14ac:dyDescent="0.25">
      <c r="A371" s="21">
        <v>53</v>
      </c>
      <c r="B371" s="21" t="s">
        <v>421</v>
      </c>
      <c r="C371" s="51">
        <v>7.98</v>
      </c>
      <c r="D371" t="s">
        <v>258</v>
      </c>
      <c r="E371" s="2" t="s">
        <v>1215</v>
      </c>
    </row>
    <row r="372" spans="1:13" x14ac:dyDescent="0.25">
      <c r="A372" s="21">
        <v>54</v>
      </c>
      <c r="B372" s="19" t="s">
        <v>832</v>
      </c>
      <c r="C372" s="31">
        <v>7</v>
      </c>
      <c r="D372" s="19" t="s">
        <v>829</v>
      </c>
      <c r="E372" s="2" t="s">
        <v>1215</v>
      </c>
      <c r="F372" s="19"/>
    </row>
    <row r="373" spans="1:13" x14ac:dyDescent="0.25">
      <c r="A373" s="21">
        <v>55</v>
      </c>
      <c r="B373" s="21" t="s">
        <v>498</v>
      </c>
      <c r="C373" s="51">
        <v>5.0999999999999996</v>
      </c>
      <c r="D373" t="s">
        <v>258</v>
      </c>
      <c r="E373" s="2" t="s">
        <v>1215</v>
      </c>
    </row>
    <row r="374" spans="1:13" x14ac:dyDescent="0.25">
      <c r="A374" s="21"/>
      <c r="B374" s="21"/>
      <c r="C374" s="51" t="s">
        <v>610</v>
      </c>
      <c r="D374" s="19"/>
      <c r="E374" s="2"/>
      <c r="F374" s="19"/>
    </row>
    <row r="375" spans="1:13" s="19" customFormat="1" x14ac:dyDescent="0.25">
      <c r="A375" s="21">
        <v>56</v>
      </c>
      <c r="B375" s="21" t="s">
        <v>1144</v>
      </c>
      <c r="C375" s="51">
        <v>44</v>
      </c>
      <c r="D375" s="19" t="s">
        <v>1379</v>
      </c>
      <c r="E375" s="2" t="s">
        <v>1229</v>
      </c>
      <c r="M375" s="20"/>
    </row>
    <row r="376" spans="1:13" x14ac:dyDescent="0.25">
      <c r="A376" s="21">
        <v>57</v>
      </c>
      <c r="B376" s="21" t="s">
        <v>607</v>
      </c>
      <c r="C376" s="51">
        <v>19</v>
      </c>
      <c r="D376" s="19" t="s">
        <v>605</v>
      </c>
      <c r="E376" s="2" t="s">
        <v>1227</v>
      </c>
      <c r="F376" s="19"/>
    </row>
    <row r="377" spans="1:13" x14ac:dyDescent="0.25">
      <c r="A377" s="21"/>
      <c r="B377" s="21"/>
      <c r="C377" s="51" t="s">
        <v>834</v>
      </c>
      <c r="D377" s="19"/>
      <c r="E377" s="2"/>
      <c r="F377" s="19"/>
    </row>
    <row r="378" spans="1:13" x14ac:dyDescent="0.25">
      <c r="A378" s="21">
        <v>58</v>
      </c>
      <c r="B378" s="19" t="s">
        <v>828</v>
      </c>
      <c r="C378" s="31">
        <v>5</v>
      </c>
      <c r="D378" s="19" t="s">
        <v>829</v>
      </c>
      <c r="E378" s="2" t="s">
        <v>1215</v>
      </c>
      <c r="F378" s="19"/>
    </row>
    <row r="379" spans="1:13" x14ac:dyDescent="0.25">
      <c r="A379" s="21"/>
      <c r="B379" s="21" t="s">
        <v>480</v>
      </c>
      <c r="C379" s="45"/>
      <c r="E379" s="2"/>
    </row>
    <row r="380" spans="1:13" x14ac:dyDescent="0.25">
      <c r="A380" s="21" t="s">
        <v>18</v>
      </c>
      <c r="B380" s="21"/>
      <c r="C380" s="20" t="s">
        <v>611</v>
      </c>
      <c r="E380" s="2"/>
    </row>
    <row r="381" spans="1:13" s="19" customFormat="1" x14ac:dyDescent="0.25">
      <c r="A381" s="21">
        <v>1</v>
      </c>
      <c r="B381" t="s">
        <v>1100</v>
      </c>
      <c r="C381" s="20">
        <v>5</v>
      </c>
      <c r="D381" s="19" t="s">
        <v>1379</v>
      </c>
      <c r="E381" s="2" t="s">
        <v>1227</v>
      </c>
      <c r="M381" s="20"/>
    </row>
    <row r="382" spans="1:13" s="19" customFormat="1" x14ac:dyDescent="0.25">
      <c r="A382" s="21"/>
      <c r="B382" s="21"/>
      <c r="C382" s="20" t="s">
        <v>260</v>
      </c>
      <c r="E382" s="2"/>
      <c r="M382" s="20"/>
    </row>
    <row r="383" spans="1:13" x14ac:dyDescent="0.25">
      <c r="A383" s="21">
        <v>2</v>
      </c>
      <c r="B383" s="21" t="s">
        <v>909</v>
      </c>
      <c r="C383" s="45">
        <v>30</v>
      </c>
      <c r="D383" s="19" t="s">
        <v>1379</v>
      </c>
      <c r="E383" s="2" t="s">
        <v>1245</v>
      </c>
      <c r="F383" s="19"/>
    </row>
    <row r="384" spans="1:13" x14ac:dyDescent="0.25">
      <c r="A384" s="21"/>
      <c r="B384" s="21"/>
      <c r="C384" s="45" t="s">
        <v>267</v>
      </c>
      <c r="D384" s="19"/>
      <c r="E384" s="2"/>
      <c r="F384" s="19"/>
    </row>
    <row r="385" spans="1:13" x14ac:dyDescent="0.25">
      <c r="A385" s="21">
        <v>3</v>
      </c>
      <c r="B385" s="21" t="s">
        <v>20</v>
      </c>
      <c r="C385" s="31">
        <v>14</v>
      </c>
      <c r="D385" s="19" t="s">
        <v>829</v>
      </c>
      <c r="E385" s="2" t="s">
        <v>1240</v>
      </c>
    </row>
    <row r="386" spans="1:13" s="19" customFormat="1" x14ac:dyDescent="0.25">
      <c r="A386" s="21">
        <v>4</v>
      </c>
      <c r="B386" t="s">
        <v>899</v>
      </c>
      <c r="C386" s="31">
        <v>11</v>
      </c>
      <c r="D386" s="19" t="s">
        <v>1379</v>
      </c>
      <c r="E386" s="2" t="s">
        <v>1220</v>
      </c>
      <c r="M386" s="20"/>
    </row>
    <row r="387" spans="1:13" x14ac:dyDescent="0.25">
      <c r="A387" s="21">
        <v>5</v>
      </c>
      <c r="B387" s="21" t="s">
        <v>247</v>
      </c>
      <c r="C387" s="45">
        <v>7</v>
      </c>
      <c r="D387" t="s">
        <v>265</v>
      </c>
      <c r="E387" s="2"/>
    </row>
    <row r="388" spans="1:13" s="19" customFormat="1" x14ac:dyDescent="0.25">
      <c r="A388" s="21"/>
      <c r="B388" s="21"/>
      <c r="C388" s="45" t="s">
        <v>610</v>
      </c>
      <c r="E388" s="2"/>
      <c r="M388" s="20"/>
    </row>
    <row r="389" spans="1:13" s="19" customFormat="1" x14ac:dyDescent="0.25">
      <c r="A389" s="21">
        <v>6</v>
      </c>
      <c r="B389" t="s">
        <v>1190</v>
      </c>
      <c r="C389" s="45">
        <v>26</v>
      </c>
      <c r="D389" s="19" t="s">
        <v>1379</v>
      </c>
      <c r="E389" s="2" t="s">
        <v>1240</v>
      </c>
      <c r="M389" s="20"/>
    </row>
    <row r="390" spans="1:13" s="19" customFormat="1" x14ac:dyDescent="0.25">
      <c r="A390" s="21">
        <v>7</v>
      </c>
      <c r="B390" t="s">
        <v>1083</v>
      </c>
      <c r="C390" s="45">
        <v>12</v>
      </c>
      <c r="D390" s="19" t="s">
        <v>1379</v>
      </c>
      <c r="E390" s="2" t="s">
        <v>1245</v>
      </c>
      <c r="M390" s="20"/>
    </row>
    <row r="391" spans="1:13" x14ac:dyDescent="0.25">
      <c r="A391" s="21"/>
      <c r="B391" s="21"/>
      <c r="C391" s="45" t="s">
        <v>269</v>
      </c>
      <c r="E391" s="2"/>
      <c r="H391" s="35"/>
      <c r="I391" s="36"/>
    </row>
    <row r="392" spans="1:13" x14ac:dyDescent="0.25">
      <c r="A392" s="21">
        <v>8</v>
      </c>
      <c r="B392" s="21" t="s">
        <v>273</v>
      </c>
      <c r="C392" s="45">
        <v>28</v>
      </c>
      <c r="D392" t="s">
        <v>1191</v>
      </c>
      <c r="E392" s="2" t="s">
        <v>1240</v>
      </c>
      <c r="F392" s="19"/>
    </row>
    <row r="393" spans="1:13" x14ac:dyDescent="0.25">
      <c r="A393" s="21">
        <v>9</v>
      </c>
      <c r="B393" s="21" t="s">
        <v>604</v>
      </c>
      <c r="C393" s="45">
        <v>12</v>
      </c>
      <c r="D393" s="19" t="s">
        <v>605</v>
      </c>
      <c r="E393" s="2" t="s">
        <v>1227</v>
      </c>
    </row>
    <row r="394" spans="1:13" x14ac:dyDescent="0.25">
      <c r="A394" s="21"/>
      <c r="B394" s="21"/>
      <c r="C394" s="45" t="s">
        <v>268</v>
      </c>
      <c r="E394" s="2"/>
    </row>
    <row r="395" spans="1:13" x14ac:dyDescent="0.25">
      <c r="A395" s="21">
        <v>10</v>
      </c>
      <c r="B395" s="21" t="s">
        <v>272</v>
      </c>
      <c r="C395" s="45">
        <v>106</v>
      </c>
      <c r="D395" t="s">
        <v>266</v>
      </c>
      <c r="E395" s="2" t="s">
        <v>1215</v>
      </c>
    </row>
    <row r="396" spans="1:13" x14ac:dyDescent="0.25">
      <c r="A396" s="21">
        <v>11</v>
      </c>
      <c r="B396" s="21" t="s">
        <v>271</v>
      </c>
      <c r="C396" s="51">
        <v>79.2</v>
      </c>
      <c r="D396" t="s">
        <v>266</v>
      </c>
      <c r="E396" s="2" t="s">
        <v>1215</v>
      </c>
    </row>
    <row r="397" spans="1:13" x14ac:dyDescent="0.25">
      <c r="A397" s="21">
        <v>12</v>
      </c>
      <c r="B397" s="21" t="s">
        <v>195</v>
      </c>
      <c r="C397" s="51">
        <v>61.02</v>
      </c>
      <c r="D397" t="s">
        <v>266</v>
      </c>
      <c r="E397" s="2" t="s">
        <v>1215</v>
      </c>
    </row>
    <row r="398" spans="1:13" x14ac:dyDescent="0.25">
      <c r="A398" s="21">
        <v>13</v>
      </c>
      <c r="B398" s="21" t="s">
        <v>270</v>
      </c>
      <c r="C398" s="51">
        <v>37.15</v>
      </c>
      <c r="D398" t="s">
        <v>266</v>
      </c>
      <c r="E398" s="2" t="s">
        <v>1215</v>
      </c>
    </row>
    <row r="399" spans="1:13" x14ac:dyDescent="0.25">
      <c r="A399" s="21"/>
      <c r="B399" s="21" t="s">
        <v>480</v>
      </c>
      <c r="C399" s="45"/>
      <c r="E399" s="2"/>
    </row>
    <row r="400" spans="1:13" x14ac:dyDescent="0.25">
      <c r="A400" s="21"/>
      <c r="B400" s="21"/>
      <c r="C400" s="45"/>
      <c r="D400" s="19"/>
      <c r="E400" s="2"/>
      <c r="F400" s="19"/>
    </row>
    <row r="401" spans="1:13" x14ac:dyDescent="0.25">
      <c r="A401" s="21" t="s">
        <v>919</v>
      </c>
      <c r="B401" s="21"/>
      <c r="C401" s="45" t="s">
        <v>545</v>
      </c>
    </row>
    <row r="402" spans="1:13" x14ac:dyDescent="0.25">
      <c r="A402" s="21" t="s">
        <v>0</v>
      </c>
      <c r="B402" s="21"/>
      <c r="C402" s="45"/>
      <c r="D402" s="21" t="s">
        <v>152</v>
      </c>
      <c r="E402" s="2">
        <f>SUM(C403:C418)/16</f>
        <v>86.262500000000003</v>
      </c>
      <c r="F402" s="19" t="s">
        <v>153</v>
      </c>
    </row>
    <row r="403" spans="1:13" s="19" customFormat="1" x14ac:dyDescent="0.25">
      <c r="A403" s="21">
        <v>1</v>
      </c>
      <c r="B403" s="21" t="s">
        <v>163</v>
      </c>
      <c r="C403" s="20">
        <v>109.85</v>
      </c>
      <c r="D403" s="19" t="s">
        <v>1191</v>
      </c>
      <c r="E403" s="2"/>
      <c r="M403" s="20"/>
    </row>
    <row r="404" spans="1:13" x14ac:dyDescent="0.25">
      <c r="A404" s="21">
        <v>2</v>
      </c>
      <c r="B404" s="21" t="s">
        <v>1030</v>
      </c>
      <c r="C404" s="45">
        <v>102.4</v>
      </c>
      <c r="D404" s="19" t="s">
        <v>1036</v>
      </c>
      <c r="E404" s="19"/>
      <c r="F404" s="19"/>
    </row>
    <row r="405" spans="1:13" x14ac:dyDescent="0.25">
      <c r="A405" s="21">
        <v>3</v>
      </c>
      <c r="B405" s="19" t="s">
        <v>33</v>
      </c>
      <c r="C405" s="20">
        <v>101.15</v>
      </c>
      <c r="D405" s="19" t="s">
        <v>948</v>
      </c>
      <c r="E405" s="19"/>
      <c r="F405" s="19"/>
    </row>
    <row r="406" spans="1:13" s="19" customFormat="1" x14ac:dyDescent="0.25">
      <c r="A406" s="21">
        <v>4</v>
      </c>
      <c r="B406" s="19" t="s">
        <v>4</v>
      </c>
      <c r="C406" s="20">
        <v>97.75</v>
      </c>
      <c r="D406" s="19" t="s">
        <v>948</v>
      </c>
      <c r="M406" s="20"/>
    </row>
    <row r="407" spans="1:13" s="19" customFormat="1" x14ac:dyDescent="0.25">
      <c r="A407" s="21">
        <v>5</v>
      </c>
      <c r="B407" t="s">
        <v>287</v>
      </c>
      <c r="C407" s="20">
        <v>91</v>
      </c>
      <c r="D407" s="19" t="s">
        <v>1045</v>
      </c>
      <c r="E407" s="2"/>
      <c r="M407" s="20"/>
    </row>
    <row r="408" spans="1:13" s="19" customFormat="1" x14ac:dyDescent="0.25">
      <c r="A408" s="21">
        <v>6</v>
      </c>
      <c r="B408" t="s">
        <v>330</v>
      </c>
      <c r="C408" s="20">
        <v>86.8</v>
      </c>
      <c r="D408" s="19" t="s">
        <v>1046</v>
      </c>
      <c r="E408" s="2"/>
      <c r="M408" s="20"/>
    </row>
    <row r="409" spans="1:13" x14ac:dyDescent="0.25">
      <c r="A409" s="21">
        <v>7</v>
      </c>
      <c r="B409" s="19" t="s">
        <v>343</v>
      </c>
      <c r="C409" s="20">
        <v>86.15</v>
      </c>
      <c r="D409" s="19" t="s">
        <v>948</v>
      </c>
      <c r="E409" s="2"/>
      <c r="F409" s="19"/>
    </row>
    <row r="410" spans="1:13" s="19" customFormat="1" x14ac:dyDescent="0.25">
      <c r="A410" s="21">
        <v>8</v>
      </c>
      <c r="B410" s="19" t="s">
        <v>207</v>
      </c>
      <c r="C410" s="20">
        <v>84.3</v>
      </c>
      <c r="D410" s="19" t="s">
        <v>1045</v>
      </c>
      <c r="E410" s="2"/>
      <c r="M410" s="20"/>
    </row>
    <row r="411" spans="1:13" s="19" customFormat="1" x14ac:dyDescent="0.25">
      <c r="A411" s="21">
        <v>8</v>
      </c>
      <c r="B411" t="s">
        <v>763</v>
      </c>
      <c r="C411" s="20">
        <v>84.3</v>
      </c>
      <c r="D411" s="19" t="s">
        <v>1045</v>
      </c>
      <c r="E411" s="2"/>
      <c r="M411" s="20"/>
    </row>
    <row r="412" spans="1:13" x14ac:dyDescent="0.25">
      <c r="A412" s="21">
        <v>10</v>
      </c>
      <c r="B412" s="19" t="s">
        <v>944</v>
      </c>
      <c r="C412" s="20">
        <v>81.25</v>
      </c>
      <c r="D412" s="19" t="s">
        <v>948</v>
      </c>
      <c r="E412" s="2"/>
      <c r="F412" s="19"/>
      <c r="K412" s="19"/>
      <c r="L412" s="19"/>
    </row>
    <row r="413" spans="1:13" s="19" customFormat="1" x14ac:dyDescent="0.25">
      <c r="A413" s="21">
        <v>11</v>
      </c>
      <c r="B413" t="s">
        <v>1041</v>
      </c>
      <c r="C413" s="20">
        <v>80.2</v>
      </c>
      <c r="D413" s="19" t="s">
        <v>1045</v>
      </c>
      <c r="E413" s="2"/>
      <c r="M413" s="20"/>
    </row>
    <row r="414" spans="1:13" s="19" customFormat="1" x14ac:dyDescent="0.25">
      <c r="A414" s="21">
        <v>11</v>
      </c>
      <c r="B414" t="s">
        <v>1042</v>
      </c>
      <c r="C414" s="20">
        <v>80.2</v>
      </c>
      <c r="D414" s="19" t="s">
        <v>1045</v>
      </c>
      <c r="E414" s="2"/>
      <c r="M414" s="20"/>
    </row>
    <row r="415" spans="1:13" x14ac:dyDescent="0.25">
      <c r="A415" s="21">
        <v>13</v>
      </c>
      <c r="B415" s="19" t="s">
        <v>943</v>
      </c>
      <c r="C415" s="20">
        <v>75.2</v>
      </c>
      <c r="D415" s="19" t="s">
        <v>948</v>
      </c>
      <c r="E415" s="2"/>
      <c r="F415" s="19"/>
    </row>
    <row r="416" spans="1:13" s="19" customFormat="1" x14ac:dyDescent="0.25">
      <c r="A416" s="21">
        <v>14</v>
      </c>
      <c r="B416" t="s">
        <v>719</v>
      </c>
      <c r="C416" s="20">
        <v>74.2</v>
      </c>
      <c r="D416" s="19" t="s">
        <v>1045</v>
      </c>
      <c r="E416" s="2"/>
      <c r="M416" s="20"/>
    </row>
    <row r="417" spans="1:13" s="19" customFormat="1" x14ac:dyDescent="0.25">
      <c r="A417" s="21">
        <v>14</v>
      </c>
      <c r="B417" t="s">
        <v>1043</v>
      </c>
      <c r="C417" s="20">
        <v>74.2</v>
      </c>
      <c r="D417" s="19" t="s">
        <v>1045</v>
      </c>
      <c r="E417" s="2"/>
      <c r="M417" s="20"/>
    </row>
    <row r="418" spans="1:13" x14ac:dyDescent="0.25">
      <c r="A418" s="21">
        <v>16</v>
      </c>
      <c r="B418" s="19" t="s">
        <v>942</v>
      </c>
      <c r="C418" s="20">
        <v>71.25</v>
      </c>
      <c r="D418" s="19" t="s">
        <v>948</v>
      </c>
      <c r="E418" s="2"/>
      <c r="F418" s="19"/>
    </row>
    <row r="419" spans="1:13" x14ac:dyDescent="0.25">
      <c r="A419" s="21"/>
      <c r="B419" s="21" t="s">
        <v>480</v>
      </c>
      <c r="C419" s="45"/>
      <c r="D419" s="19"/>
      <c r="E419" s="2"/>
      <c r="F419" s="19"/>
    </row>
    <row r="420" spans="1:13" x14ac:dyDescent="0.25">
      <c r="A420" s="21" t="s">
        <v>18</v>
      </c>
      <c r="B420" s="21"/>
      <c r="C420" s="45"/>
      <c r="D420" s="21" t="s">
        <v>152</v>
      </c>
      <c r="E420" s="2">
        <f>SUM(C421:C422)/2</f>
        <v>38.25</v>
      </c>
      <c r="F420" s="19" t="s">
        <v>153</v>
      </c>
    </row>
    <row r="421" spans="1:13" x14ac:dyDescent="0.25">
      <c r="A421" s="21">
        <v>1</v>
      </c>
      <c r="B421" s="21" t="s">
        <v>1024</v>
      </c>
      <c r="C421" s="45">
        <v>43.3</v>
      </c>
      <c r="D421" s="19" t="s">
        <v>1036</v>
      </c>
      <c r="E421" s="2"/>
      <c r="F421" s="19"/>
    </row>
    <row r="422" spans="1:13" s="19" customFormat="1" x14ac:dyDescent="0.25">
      <c r="A422" s="21">
        <v>2</v>
      </c>
      <c r="B422" t="s">
        <v>1044</v>
      </c>
      <c r="C422" s="20">
        <v>33.200000000000003</v>
      </c>
      <c r="D422" s="19" t="s">
        <v>1045</v>
      </c>
      <c r="E422" s="2"/>
      <c r="M422" s="20"/>
    </row>
    <row r="423" spans="1:13" s="19" customFormat="1" x14ac:dyDescent="0.25">
      <c r="A423" s="21"/>
      <c r="B423" s="21" t="s">
        <v>480</v>
      </c>
      <c r="C423" s="45"/>
      <c r="E423" s="2"/>
      <c r="M423" s="20"/>
    </row>
    <row r="424" spans="1:13" s="19" customFormat="1" x14ac:dyDescent="0.25">
      <c r="A424" s="21"/>
      <c r="B424" s="21"/>
      <c r="C424" s="45"/>
      <c r="E424" s="2"/>
      <c r="M424" s="20"/>
    </row>
    <row r="425" spans="1:13" x14ac:dyDescent="0.25">
      <c r="A425" s="21" t="s">
        <v>920</v>
      </c>
      <c r="B425" s="21"/>
      <c r="C425" s="45"/>
      <c r="D425" s="19"/>
      <c r="E425" s="2"/>
      <c r="F425" s="19"/>
    </row>
    <row r="426" spans="1:13" x14ac:dyDescent="0.25">
      <c r="A426" s="21" t="s">
        <v>0</v>
      </c>
      <c r="B426" s="21"/>
      <c r="C426" s="45" t="s">
        <v>853</v>
      </c>
      <c r="D426" s="19" t="s">
        <v>1091</v>
      </c>
      <c r="E426" s="2">
        <f>SUM(C427:C433)/7</f>
        <v>18.428571428571427</v>
      </c>
      <c r="F426" s="19" t="s">
        <v>262</v>
      </c>
    </row>
    <row r="427" spans="1:13" x14ac:dyDescent="0.25">
      <c r="A427" s="21">
        <v>1</v>
      </c>
      <c r="B427" s="26" t="s">
        <v>4</v>
      </c>
      <c r="C427" s="31">
        <v>42</v>
      </c>
      <c r="D427" s="19" t="s">
        <v>1031</v>
      </c>
      <c r="E427" s="2"/>
      <c r="F427" s="19"/>
    </row>
    <row r="428" spans="1:13" s="19" customFormat="1" x14ac:dyDescent="0.25">
      <c r="A428" s="21">
        <v>2</v>
      </c>
      <c r="B428" s="26" t="s">
        <v>163</v>
      </c>
      <c r="C428" s="31">
        <v>34</v>
      </c>
      <c r="D428" s="19" t="s">
        <v>1031</v>
      </c>
      <c r="E428" s="2"/>
      <c r="M428" s="20"/>
    </row>
    <row r="429" spans="1:13" x14ac:dyDescent="0.25">
      <c r="A429" s="21">
        <v>3</v>
      </c>
      <c r="B429" s="26" t="s">
        <v>33</v>
      </c>
      <c r="C429" s="31">
        <v>15</v>
      </c>
      <c r="D429" s="19" t="s">
        <v>939</v>
      </c>
      <c r="E429" s="2"/>
      <c r="F429" s="19"/>
    </row>
    <row r="430" spans="1:13" s="19" customFormat="1" x14ac:dyDescent="0.25">
      <c r="A430" s="21">
        <v>3</v>
      </c>
      <c r="B430" s="22" t="s">
        <v>1030</v>
      </c>
      <c r="C430" s="31">
        <v>15</v>
      </c>
      <c r="D430" s="19" t="s">
        <v>1031</v>
      </c>
      <c r="E430" s="2"/>
      <c r="M430" s="20"/>
    </row>
    <row r="431" spans="1:13" s="19" customFormat="1" x14ac:dyDescent="0.25">
      <c r="A431" s="21">
        <v>5</v>
      </c>
      <c r="B431" s="22" t="s">
        <v>215</v>
      </c>
      <c r="C431" s="31">
        <v>12</v>
      </c>
      <c r="D431" s="19" t="s">
        <v>1031</v>
      </c>
      <c r="E431" s="2"/>
      <c r="M431" s="20"/>
    </row>
    <row r="432" spans="1:13" x14ac:dyDescent="0.25">
      <c r="A432" s="21">
        <v>6</v>
      </c>
      <c r="B432" s="26" t="s">
        <v>343</v>
      </c>
      <c r="C432" s="31">
        <v>6</v>
      </c>
      <c r="D432" s="19" t="s">
        <v>939</v>
      </c>
      <c r="E432" s="2"/>
      <c r="F432" s="19"/>
    </row>
    <row r="433" spans="1:13" x14ac:dyDescent="0.25">
      <c r="A433" s="21">
        <v>7</v>
      </c>
      <c r="B433" s="26" t="s">
        <v>933</v>
      </c>
      <c r="C433" s="31">
        <v>5</v>
      </c>
      <c r="D433" s="19" t="s">
        <v>939</v>
      </c>
      <c r="E433" s="2"/>
      <c r="F433" s="19"/>
    </row>
    <row r="434" spans="1:13" x14ac:dyDescent="0.25">
      <c r="A434" s="21"/>
      <c r="B434" s="26"/>
      <c r="C434" s="31" t="s">
        <v>940</v>
      </c>
      <c r="D434" s="19"/>
      <c r="E434" s="2"/>
      <c r="F434" s="19"/>
    </row>
    <row r="435" spans="1:13" s="19" customFormat="1" x14ac:dyDescent="0.25">
      <c r="A435" s="21">
        <v>8</v>
      </c>
      <c r="B435" s="22" t="s">
        <v>232</v>
      </c>
      <c r="C435" s="31">
        <v>16</v>
      </c>
      <c r="D435" s="19" t="s">
        <v>1031</v>
      </c>
      <c r="E435" s="2"/>
      <c r="M435" s="20"/>
    </row>
    <row r="436" spans="1:13" x14ac:dyDescent="0.25">
      <c r="A436" s="21">
        <v>9</v>
      </c>
      <c r="B436" s="26" t="s">
        <v>932</v>
      </c>
      <c r="C436" s="31">
        <v>10</v>
      </c>
      <c r="D436" s="19" t="s">
        <v>939</v>
      </c>
      <c r="E436" s="2"/>
      <c r="F436" s="19"/>
    </row>
    <row r="437" spans="1:13" s="19" customFormat="1" x14ac:dyDescent="0.25">
      <c r="A437" s="21">
        <v>10</v>
      </c>
      <c r="B437" s="22" t="s">
        <v>350</v>
      </c>
      <c r="C437" s="31">
        <v>6</v>
      </c>
      <c r="D437" s="19" t="s">
        <v>1031</v>
      </c>
      <c r="E437" s="2"/>
      <c r="M437" s="20"/>
    </row>
    <row r="438" spans="1:13" x14ac:dyDescent="0.25">
      <c r="A438" s="21">
        <v>11</v>
      </c>
      <c r="B438" s="26" t="s">
        <v>935</v>
      </c>
      <c r="C438" s="31">
        <v>5</v>
      </c>
      <c r="D438" s="19" t="s">
        <v>939</v>
      </c>
      <c r="E438" s="2"/>
      <c r="F438" s="19"/>
    </row>
    <row r="439" spans="1:13" x14ac:dyDescent="0.25">
      <c r="A439" s="21"/>
      <c r="B439" s="30"/>
      <c r="C439" s="45" t="s">
        <v>855</v>
      </c>
      <c r="D439" s="19"/>
      <c r="E439" s="2"/>
      <c r="F439" s="19"/>
    </row>
    <row r="440" spans="1:13" x14ac:dyDescent="0.25">
      <c r="A440" s="21">
        <v>12</v>
      </c>
      <c r="B440" s="26" t="s">
        <v>755</v>
      </c>
      <c r="C440" s="31">
        <v>14</v>
      </c>
      <c r="D440" s="19" t="s">
        <v>939</v>
      </c>
      <c r="E440" s="2"/>
      <c r="F440" s="19"/>
    </row>
    <row r="441" spans="1:13" x14ac:dyDescent="0.25">
      <c r="A441" s="21"/>
      <c r="B441" s="30"/>
      <c r="C441" s="45" t="s">
        <v>941</v>
      </c>
      <c r="D441" s="19"/>
      <c r="E441" s="2"/>
      <c r="F441" s="19"/>
    </row>
    <row r="442" spans="1:13" x14ac:dyDescent="0.25">
      <c r="A442" s="21">
        <v>13</v>
      </c>
      <c r="B442" s="26" t="s">
        <v>249</v>
      </c>
      <c r="C442" s="31">
        <v>7</v>
      </c>
      <c r="D442" s="19" t="s">
        <v>939</v>
      </c>
      <c r="E442" s="2"/>
      <c r="F442" s="19"/>
    </row>
    <row r="443" spans="1:13" x14ac:dyDescent="0.25">
      <c r="A443" s="21">
        <v>14</v>
      </c>
      <c r="B443" s="26" t="s">
        <v>934</v>
      </c>
      <c r="C443" s="31">
        <v>5</v>
      </c>
      <c r="D443" s="19" t="s">
        <v>939</v>
      </c>
      <c r="E443" s="2"/>
      <c r="F443" s="19"/>
    </row>
    <row r="444" spans="1:13" x14ac:dyDescent="0.25">
      <c r="A444" s="21"/>
      <c r="B444" s="26"/>
      <c r="C444" s="31" t="s">
        <v>834</v>
      </c>
      <c r="D444" s="19"/>
      <c r="E444" s="2"/>
      <c r="F444" s="19"/>
    </row>
    <row r="445" spans="1:13" x14ac:dyDescent="0.25">
      <c r="A445" s="21">
        <v>15</v>
      </c>
      <c r="B445" s="26" t="s">
        <v>770</v>
      </c>
      <c r="C445" s="31">
        <v>19</v>
      </c>
      <c r="D445" s="19" t="s">
        <v>939</v>
      </c>
      <c r="E445" s="2"/>
      <c r="F445" s="19"/>
    </row>
    <row r="446" spans="1:13" x14ac:dyDescent="0.25">
      <c r="A446" s="21"/>
      <c r="B446" s="30" t="s">
        <v>480</v>
      </c>
      <c r="C446" s="45"/>
      <c r="D446" s="19"/>
      <c r="E446" s="2"/>
      <c r="F446" s="19"/>
    </row>
    <row r="447" spans="1:13" x14ac:dyDescent="0.25">
      <c r="A447" s="21"/>
      <c r="B447" s="30"/>
      <c r="C447" s="45"/>
      <c r="D447" s="19"/>
      <c r="E447" s="2"/>
      <c r="F447" s="19"/>
    </row>
    <row r="448" spans="1:13" x14ac:dyDescent="0.25">
      <c r="A448" s="21" t="s">
        <v>18</v>
      </c>
      <c r="B448" s="30"/>
      <c r="C448" s="45" t="s">
        <v>582</v>
      </c>
      <c r="D448" s="19"/>
      <c r="E448" s="2"/>
      <c r="F448" s="19"/>
    </row>
    <row r="449" spans="1:13" x14ac:dyDescent="0.25">
      <c r="A449" s="21">
        <v>1</v>
      </c>
      <c r="B449" s="26" t="s">
        <v>20</v>
      </c>
      <c r="C449" s="31">
        <v>5</v>
      </c>
      <c r="D449" s="19" t="s">
        <v>939</v>
      </c>
      <c r="E449" s="2"/>
      <c r="F449" s="19"/>
    </row>
    <row r="450" spans="1:13" x14ac:dyDescent="0.25">
      <c r="A450" s="21"/>
      <c r="B450" s="26"/>
      <c r="C450" s="31" t="s">
        <v>831</v>
      </c>
      <c r="D450" s="19"/>
      <c r="E450" s="2"/>
      <c r="F450" s="19"/>
    </row>
    <row r="451" spans="1:13" x14ac:dyDescent="0.25">
      <c r="A451" s="21">
        <v>2</v>
      </c>
      <c r="B451" s="26" t="s">
        <v>871</v>
      </c>
      <c r="C451" s="31">
        <v>5</v>
      </c>
      <c r="D451" s="19" t="s">
        <v>939</v>
      </c>
      <c r="E451" s="2"/>
      <c r="F451" s="19"/>
    </row>
    <row r="452" spans="1:13" x14ac:dyDescent="0.25">
      <c r="A452" s="21"/>
      <c r="B452" s="21" t="s">
        <v>480</v>
      </c>
      <c r="C452" s="45"/>
      <c r="D452" s="19"/>
      <c r="E452" s="2"/>
      <c r="F452" s="19"/>
    </row>
    <row r="453" spans="1:13" s="19" customFormat="1" x14ac:dyDescent="0.25">
      <c r="A453" s="21"/>
      <c r="B453" s="21"/>
      <c r="C453" s="45"/>
      <c r="E453" s="2"/>
      <c r="M453" s="20"/>
    </row>
    <row r="454" spans="1:13" s="19" customFormat="1" x14ac:dyDescent="0.25">
      <c r="A454" s="21"/>
      <c r="B454" s="21" t="s">
        <v>1086</v>
      </c>
      <c r="C454" s="45"/>
      <c r="D454" s="19" t="s">
        <v>545</v>
      </c>
      <c r="E454" s="2"/>
      <c r="M454" s="20"/>
    </row>
    <row r="455" spans="1:13" s="19" customFormat="1" x14ac:dyDescent="0.25">
      <c r="A455" s="21" t="s">
        <v>0</v>
      </c>
      <c r="B455" s="21"/>
      <c r="C455" s="45"/>
      <c r="D455" s="4" t="s">
        <v>152</v>
      </c>
      <c r="E455" s="2">
        <f>SUM(C456:C470)/15</f>
        <v>76.426666666666662</v>
      </c>
      <c r="F455" s="19" t="s">
        <v>153</v>
      </c>
      <c r="M455" s="20"/>
    </row>
    <row r="456" spans="1:13" s="19" customFormat="1" x14ac:dyDescent="0.25">
      <c r="A456" s="21">
        <v>1</v>
      </c>
      <c r="B456" t="s">
        <v>163</v>
      </c>
      <c r="C456" s="20">
        <v>106.5</v>
      </c>
      <c r="D456" s="19" t="s">
        <v>1105</v>
      </c>
      <c r="E456" s="2"/>
      <c r="M456" s="20"/>
    </row>
    <row r="457" spans="1:13" s="19" customFormat="1" x14ac:dyDescent="0.25">
      <c r="A457" s="21">
        <v>2</v>
      </c>
      <c r="B457" t="s">
        <v>1101</v>
      </c>
      <c r="C457" s="20">
        <v>100</v>
      </c>
      <c r="D457" s="19" t="s">
        <v>1105</v>
      </c>
      <c r="E457" s="2"/>
      <c r="M457" s="20"/>
    </row>
    <row r="458" spans="1:13" s="19" customFormat="1" x14ac:dyDescent="0.25">
      <c r="A458" s="21">
        <v>3</v>
      </c>
      <c r="B458" s="21" t="s">
        <v>4</v>
      </c>
      <c r="C458" s="45">
        <v>93.1</v>
      </c>
      <c r="D458" s="19" t="s">
        <v>1072</v>
      </c>
      <c r="E458" s="2"/>
      <c r="M458" s="20"/>
    </row>
    <row r="459" spans="1:13" s="19" customFormat="1" x14ac:dyDescent="0.25">
      <c r="A459" s="21">
        <v>4</v>
      </c>
      <c r="B459" t="s">
        <v>1102</v>
      </c>
      <c r="C459" s="20">
        <v>88.85</v>
      </c>
      <c r="D459" s="19" t="s">
        <v>1105</v>
      </c>
      <c r="E459" s="2"/>
      <c r="M459" s="20"/>
    </row>
    <row r="460" spans="1:13" s="19" customFormat="1" x14ac:dyDescent="0.25">
      <c r="A460" s="21">
        <v>5</v>
      </c>
      <c r="B460" t="s">
        <v>343</v>
      </c>
      <c r="C460" s="20">
        <v>83.85</v>
      </c>
      <c r="D460" s="19" t="s">
        <v>1105</v>
      </c>
      <c r="E460" s="2"/>
      <c r="M460" s="20"/>
    </row>
    <row r="461" spans="1:13" s="19" customFormat="1" x14ac:dyDescent="0.25">
      <c r="A461" s="21">
        <v>6</v>
      </c>
      <c r="B461" s="21" t="s">
        <v>232</v>
      </c>
      <c r="C461" s="45">
        <v>80.900000000000006</v>
      </c>
      <c r="D461" s="19" t="s">
        <v>1072</v>
      </c>
      <c r="E461" s="2"/>
      <c r="M461" s="20"/>
    </row>
    <row r="462" spans="1:13" s="19" customFormat="1" x14ac:dyDescent="0.25">
      <c r="A462" s="21"/>
      <c r="B462" s="19" t="s">
        <v>350</v>
      </c>
      <c r="C462" s="20">
        <v>80.150000000000006</v>
      </c>
      <c r="D462" s="19" t="s">
        <v>1193</v>
      </c>
      <c r="E462" s="2"/>
      <c r="M462" s="20"/>
    </row>
    <row r="463" spans="1:13" s="19" customFormat="1" x14ac:dyDescent="0.25">
      <c r="A463" s="21">
        <v>8</v>
      </c>
      <c r="B463" s="19" t="s">
        <v>1103</v>
      </c>
      <c r="C463" s="20">
        <v>73.849999999999994</v>
      </c>
      <c r="D463" s="19" t="s">
        <v>1105</v>
      </c>
      <c r="E463" s="2"/>
      <c r="M463" s="20"/>
    </row>
    <row r="464" spans="1:13" s="19" customFormat="1" x14ac:dyDescent="0.25">
      <c r="A464" s="21">
        <v>8</v>
      </c>
      <c r="B464" s="19" t="s">
        <v>330</v>
      </c>
      <c r="C464" s="20">
        <v>73.849999999999994</v>
      </c>
      <c r="D464" s="19" t="s">
        <v>1105</v>
      </c>
      <c r="E464" s="2"/>
      <c r="M464" s="20"/>
    </row>
    <row r="465" spans="1:13" s="19" customFormat="1" x14ac:dyDescent="0.25">
      <c r="A465" s="21">
        <v>8</v>
      </c>
      <c r="B465" s="19" t="s">
        <v>755</v>
      </c>
      <c r="C465" s="20">
        <v>73.849999999999994</v>
      </c>
      <c r="D465" s="19" t="s">
        <v>1105</v>
      </c>
      <c r="E465" s="2"/>
      <c r="M465" s="20"/>
    </row>
    <row r="466" spans="1:13" s="19" customFormat="1" x14ac:dyDescent="0.25">
      <c r="A466" s="21">
        <v>11</v>
      </c>
      <c r="B466" s="19" t="s">
        <v>1104</v>
      </c>
      <c r="C466" s="20">
        <v>68.849999999999994</v>
      </c>
      <c r="D466" s="19" t="s">
        <v>1105</v>
      </c>
      <c r="E466" s="2"/>
      <c r="M466" s="20"/>
    </row>
    <row r="467" spans="1:13" s="19" customFormat="1" x14ac:dyDescent="0.25">
      <c r="A467" s="21">
        <v>13</v>
      </c>
      <c r="B467" t="s">
        <v>425</v>
      </c>
      <c r="C467" s="20">
        <v>58.85</v>
      </c>
      <c r="D467" s="19" t="s">
        <v>1105</v>
      </c>
      <c r="E467" s="2"/>
      <c r="M467" s="20"/>
    </row>
    <row r="468" spans="1:13" s="19" customFormat="1" x14ac:dyDescent="0.25">
      <c r="A468" s="21"/>
      <c r="B468" s="19" t="s">
        <v>1192</v>
      </c>
      <c r="C468" s="20">
        <v>56.1</v>
      </c>
      <c r="D468" s="19" t="s">
        <v>1193</v>
      </c>
      <c r="E468" s="2"/>
      <c r="M468" s="20"/>
    </row>
    <row r="469" spans="1:13" s="19" customFormat="1" x14ac:dyDescent="0.25">
      <c r="A469" s="21">
        <v>14</v>
      </c>
      <c r="B469" t="s">
        <v>249</v>
      </c>
      <c r="C469" s="20">
        <v>53.85</v>
      </c>
      <c r="D469" s="19" t="s">
        <v>1105</v>
      </c>
      <c r="E469" s="2"/>
      <c r="M469" s="20"/>
    </row>
    <row r="470" spans="1:13" s="19" customFormat="1" x14ac:dyDescent="0.25">
      <c r="A470" s="21">
        <v>14</v>
      </c>
      <c r="B470" t="s">
        <v>212</v>
      </c>
      <c r="C470" s="20">
        <v>53.85</v>
      </c>
      <c r="D470" s="19" t="s">
        <v>1105</v>
      </c>
      <c r="E470" s="2"/>
      <c r="M470" s="20"/>
    </row>
    <row r="471" spans="1:13" s="19" customFormat="1" x14ac:dyDescent="0.25">
      <c r="A471" s="21"/>
      <c r="B471" s="21" t="s">
        <v>480</v>
      </c>
      <c r="C471" s="20"/>
      <c r="E471" s="2"/>
      <c r="M471" s="20"/>
    </row>
    <row r="472" spans="1:13" s="19" customFormat="1" x14ac:dyDescent="0.25">
      <c r="C472" s="20"/>
      <c r="E472" s="2"/>
      <c r="M472" s="20"/>
    </row>
    <row r="473" spans="1:13" s="19" customFormat="1" x14ac:dyDescent="0.25">
      <c r="A473" s="21" t="s">
        <v>27</v>
      </c>
      <c r="C473" s="20"/>
      <c r="D473" s="4" t="s">
        <v>152</v>
      </c>
      <c r="E473" s="2">
        <f>SUM(C474:C480)/7</f>
        <v>46.55</v>
      </c>
      <c r="F473" s="19" t="s">
        <v>153</v>
      </c>
      <c r="M473" s="20"/>
    </row>
    <row r="474" spans="1:13" s="19" customFormat="1" x14ac:dyDescent="0.25">
      <c r="A474" s="21">
        <v>1</v>
      </c>
      <c r="B474" s="19" t="s">
        <v>1100</v>
      </c>
      <c r="C474" s="20">
        <v>68.849999999999994</v>
      </c>
      <c r="D474" s="19" t="s">
        <v>1105</v>
      </c>
      <c r="E474" s="2"/>
      <c r="M474" s="20"/>
    </row>
    <row r="475" spans="1:13" s="19" customFormat="1" x14ac:dyDescent="0.25">
      <c r="A475" s="21">
        <v>2</v>
      </c>
      <c r="B475" t="s">
        <v>195</v>
      </c>
      <c r="C475" s="20">
        <v>63.85</v>
      </c>
      <c r="D475" s="19" t="s">
        <v>1105</v>
      </c>
      <c r="E475" s="2"/>
      <c r="M475" s="20"/>
    </row>
    <row r="476" spans="1:13" s="19" customFormat="1" x14ac:dyDescent="0.25">
      <c r="A476" s="21">
        <v>3</v>
      </c>
      <c r="B476" t="s">
        <v>20</v>
      </c>
      <c r="C476" s="20">
        <v>60.85</v>
      </c>
      <c r="D476" s="19" t="s">
        <v>1105</v>
      </c>
      <c r="E476" s="2"/>
      <c r="M476" s="20"/>
    </row>
    <row r="477" spans="1:13" s="19" customFormat="1" x14ac:dyDescent="0.25">
      <c r="A477" s="21">
        <v>4</v>
      </c>
      <c r="B477" t="s">
        <v>766</v>
      </c>
      <c r="C477" s="20">
        <v>38.700000000000003</v>
      </c>
      <c r="D477" s="19" t="s">
        <v>1105</v>
      </c>
      <c r="E477" s="2"/>
      <c r="M477" s="20"/>
    </row>
    <row r="478" spans="1:13" s="19" customFormat="1" x14ac:dyDescent="0.25">
      <c r="A478" s="21">
        <v>5</v>
      </c>
      <c r="B478" s="19" t="s">
        <v>273</v>
      </c>
      <c r="C478" s="20">
        <v>37.700000000000003</v>
      </c>
      <c r="D478" s="19" t="s">
        <v>1193</v>
      </c>
      <c r="E478" s="2"/>
      <c r="M478" s="20"/>
    </row>
    <row r="479" spans="1:13" s="19" customFormat="1" x14ac:dyDescent="0.25">
      <c r="A479" s="21">
        <v>5</v>
      </c>
      <c r="B479" s="19" t="s">
        <v>1186</v>
      </c>
      <c r="C479" s="20">
        <v>37.700000000000003</v>
      </c>
      <c r="D479" s="19" t="s">
        <v>1193</v>
      </c>
      <c r="E479" s="2"/>
      <c r="M479" s="20"/>
    </row>
    <row r="480" spans="1:13" s="19" customFormat="1" x14ac:dyDescent="0.25">
      <c r="A480" s="21">
        <v>7</v>
      </c>
      <c r="B480" t="s">
        <v>774</v>
      </c>
      <c r="C480" s="20">
        <v>18.2</v>
      </c>
      <c r="D480" s="19" t="s">
        <v>1105</v>
      </c>
      <c r="E480" s="2"/>
      <c r="M480" s="20"/>
    </row>
    <row r="481" spans="1:13" s="19" customFormat="1" x14ac:dyDescent="0.25">
      <c r="B481" s="21" t="s">
        <v>480</v>
      </c>
      <c r="C481" s="20"/>
      <c r="M481" s="20"/>
    </row>
    <row r="482" spans="1:13" s="19" customFormat="1" x14ac:dyDescent="0.25">
      <c r="A482" s="19" t="s">
        <v>1194</v>
      </c>
      <c r="C482" s="20"/>
      <c r="M482" s="20"/>
    </row>
    <row r="483" spans="1:13" s="19" customFormat="1" x14ac:dyDescent="0.25">
      <c r="A483" s="19" t="s">
        <v>0</v>
      </c>
      <c r="C483" s="20" t="s">
        <v>1196</v>
      </c>
      <c r="M483" s="20"/>
    </row>
    <row r="484" spans="1:13" s="19" customFormat="1" x14ac:dyDescent="0.25">
      <c r="A484" s="21">
        <v>1</v>
      </c>
      <c r="B484" s="21" t="s">
        <v>163</v>
      </c>
      <c r="C484" s="20">
        <v>16</v>
      </c>
      <c r="D484" s="19" t="s">
        <v>1191</v>
      </c>
      <c r="M484" s="20"/>
    </row>
    <row r="485" spans="1:13" s="19" customFormat="1" x14ac:dyDescent="0.25">
      <c r="A485" s="21">
        <v>2</v>
      </c>
      <c r="B485" s="21" t="s">
        <v>215</v>
      </c>
      <c r="C485" s="20">
        <v>13</v>
      </c>
      <c r="D485" s="19" t="s">
        <v>1191</v>
      </c>
      <c r="M485" s="20"/>
    </row>
    <row r="486" spans="1:13" s="19" customFormat="1" x14ac:dyDescent="0.25">
      <c r="A486" s="21"/>
      <c r="B486" s="21"/>
      <c r="C486" s="20" t="s">
        <v>938</v>
      </c>
      <c r="M486" s="20"/>
    </row>
    <row r="487" spans="1:13" s="19" customFormat="1" x14ac:dyDescent="0.25">
      <c r="A487" s="21">
        <v>3</v>
      </c>
      <c r="B487" s="21" t="s">
        <v>343</v>
      </c>
      <c r="C487" s="20">
        <v>9</v>
      </c>
      <c r="D487" s="19" t="s">
        <v>1191</v>
      </c>
      <c r="M487" s="20"/>
    </row>
    <row r="488" spans="1:13" s="19" customFormat="1" x14ac:dyDescent="0.25">
      <c r="A488" s="21"/>
      <c r="B488" s="21"/>
      <c r="C488" s="20" t="s">
        <v>1197</v>
      </c>
      <c r="M488" s="20"/>
    </row>
    <row r="489" spans="1:13" s="19" customFormat="1" x14ac:dyDescent="0.25">
      <c r="A489" s="21">
        <v>4</v>
      </c>
      <c r="B489" s="21" t="s">
        <v>220</v>
      </c>
      <c r="C489" s="20">
        <v>11</v>
      </c>
      <c r="D489" s="19" t="s">
        <v>1191</v>
      </c>
      <c r="M489" s="20"/>
    </row>
    <row r="490" spans="1:13" s="19" customFormat="1" x14ac:dyDescent="0.25">
      <c r="A490" s="21">
        <v>5</v>
      </c>
      <c r="B490" s="19" t="s">
        <v>602</v>
      </c>
      <c r="C490" s="20">
        <v>10</v>
      </c>
      <c r="D490" s="19" t="s">
        <v>1191</v>
      </c>
      <c r="M490" s="20"/>
    </row>
    <row r="491" spans="1:13" s="19" customFormat="1" x14ac:dyDescent="0.25">
      <c r="A491" s="21"/>
      <c r="B491" s="21" t="s">
        <v>480</v>
      </c>
      <c r="C491" s="20"/>
      <c r="M491" s="20"/>
    </row>
    <row r="492" spans="1:13" s="19" customFormat="1" x14ac:dyDescent="0.25">
      <c r="A492" s="21" t="s">
        <v>27</v>
      </c>
      <c r="C492" s="20" t="s">
        <v>845</v>
      </c>
      <c r="M492" s="20"/>
    </row>
    <row r="493" spans="1:13" s="19" customFormat="1" x14ac:dyDescent="0.25">
      <c r="A493" s="21">
        <v>1</v>
      </c>
      <c r="B493" s="19" t="s">
        <v>1195</v>
      </c>
      <c r="C493" s="20">
        <v>7</v>
      </c>
      <c r="D493" s="19" t="s">
        <v>1191</v>
      </c>
      <c r="M493" s="20"/>
    </row>
    <row r="494" spans="1:13" s="19" customFormat="1" x14ac:dyDescent="0.25">
      <c r="A494" s="21"/>
      <c r="C494" s="20" t="s">
        <v>847</v>
      </c>
      <c r="M494" s="20"/>
    </row>
    <row r="495" spans="1:13" s="19" customFormat="1" x14ac:dyDescent="0.25">
      <c r="A495" s="21">
        <v>2</v>
      </c>
      <c r="B495" s="19" t="s">
        <v>273</v>
      </c>
      <c r="C495" s="20">
        <v>13</v>
      </c>
      <c r="D495" s="19" t="s">
        <v>1191</v>
      </c>
      <c r="M495" s="20"/>
    </row>
    <row r="496" spans="1:13" s="19" customFormat="1" x14ac:dyDescent="0.25">
      <c r="A496" s="21"/>
      <c r="B496" s="21" t="s">
        <v>480</v>
      </c>
      <c r="C496" s="20"/>
      <c r="E496" s="2"/>
      <c r="M496" s="20"/>
    </row>
    <row r="497" spans="1:6" x14ac:dyDescent="0.25">
      <c r="A497" s="21"/>
      <c r="B497" s="21"/>
      <c r="C497" s="45"/>
    </row>
    <row r="498" spans="1:6" x14ac:dyDescent="0.25">
      <c r="A498" s="21"/>
      <c r="B498" s="21" t="s">
        <v>657</v>
      </c>
      <c r="C498" s="45"/>
      <c r="D498" s="23" t="s">
        <v>545</v>
      </c>
    </row>
    <row r="499" spans="1:6" x14ac:dyDescent="0.25">
      <c r="A499" s="21" t="s">
        <v>0</v>
      </c>
      <c r="B499" s="21"/>
      <c r="C499" s="45"/>
      <c r="D499" s="4" t="s">
        <v>152</v>
      </c>
      <c r="E499" s="2">
        <f>SUM(C500:C523)/24</f>
        <v>163.23333333333332</v>
      </c>
      <c r="F499" t="s">
        <v>153</v>
      </c>
    </row>
    <row r="500" spans="1:6" x14ac:dyDescent="0.25">
      <c r="A500" s="21">
        <v>1</v>
      </c>
      <c r="B500" s="21" t="s">
        <v>4</v>
      </c>
      <c r="C500" s="45">
        <v>267.25</v>
      </c>
      <c r="D500" s="4" t="s">
        <v>783</v>
      </c>
      <c r="E500" s="2"/>
      <c r="F500" s="19"/>
    </row>
    <row r="501" spans="1:6" x14ac:dyDescent="0.25">
      <c r="A501" s="21">
        <v>2</v>
      </c>
      <c r="B501" s="21" t="s">
        <v>163</v>
      </c>
      <c r="C501" s="45">
        <v>226</v>
      </c>
      <c r="D501" s="4" t="s">
        <v>783</v>
      </c>
      <c r="E501" s="2"/>
      <c r="F501" s="19"/>
    </row>
    <row r="502" spans="1:6" x14ac:dyDescent="0.25">
      <c r="A502" s="21">
        <v>3</v>
      </c>
      <c r="B502" s="21" t="s">
        <v>33</v>
      </c>
      <c r="C502" s="45">
        <v>216.3</v>
      </c>
      <c r="D502" s="4" t="s">
        <v>626</v>
      </c>
      <c r="E502" s="2"/>
      <c r="F502" s="19"/>
    </row>
    <row r="503" spans="1:6" x14ac:dyDescent="0.25">
      <c r="A503" s="21">
        <v>4</v>
      </c>
      <c r="B503" s="21" t="s">
        <v>617</v>
      </c>
      <c r="C503" s="45">
        <v>201.3</v>
      </c>
      <c r="D503" s="4" t="s">
        <v>626</v>
      </c>
      <c r="E503" s="2"/>
      <c r="F503" s="19"/>
    </row>
    <row r="504" spans="1:6" x14ac:dyDescent="0.25">
      <c r="A504" s="21">
        <v>5</v>
      </c>
      <c r="B504" s="21" t="s">
        <v>622</v>
      </c>
      <c r="C504" s="45">
        <v>191.3</v>
      </c>
      <c r="D504" s="4" t="s">
        <v>626</v>
      </c>
      <c r="E504" s="2"/>
      <c r="F504" s="19"/>
    </row>
    <row r="505" spans="1:6" x14ac:dyDescent="0.25">
      <c r="A505" s="21">
        <v>6</v>
      </c>
      <c r="B505" s="21" t="s">
        <v>343</v>
      </c>
      <c r="C505" s="45">
        <v>180.75</v>
      </c>
      <c r="D505" s="4" t="s">
        <v>626</v>
      </c>
      <c r="E505" s="2"/>
      <c r="F505" s="19"/>
    </row>
    <row r="506" spans="1:6" x14ac:dyDescent="0.25">
      <c r="A506" s="21">
        <v>7</v>
      </c>
      <c r="B506" s="21" t="s">
        <v>10</v>
      </c>
      <c r="C506" s="45">
        <v>170.88</v>
      </c>
      <c r="D506" s="4" t="s">
        <v>626</v>
      </c>
      <c r="E506" s="2"/>
      <c r="F506" s="19"/>
    </row>
    <row r="507" spans="1:6" x14ac:dyDescent="0.25">
      <c r="A507" s="21">
        <v>7</v>
      </c>
      <c r="B507" s="21" t="s">
        <v>618</v>
      </c>
      <c r="C507" s="45">
        <v>170.88</v>
      </c>
      <c r="D507" s="4" t="s">
        <v>626</v>
      </c>
      <c r="E507" s="2"/>
      <c r="F507" s="19"/>
    </row>
    <row r="508" spans="1:6" x14ac:dyDescent="0.25">
      <c r="A508" s="21">
        <v>7</v>
      </c>
      <c r="B508" s="21" t="s">
        <v>11</v>
      </c>
      <c r="C508" s="45">
        <v>170.88</v>
      </c>
      <c r="D508" s="4" t="s">
        <v>626</v>
      </c>
      <c r="E508" s="2"/>
      <c r="F508" s="19"/>
    </row>
    <row r="509" spans="1:6" x14ac:dyDescent="0.25">
      <c r="A509" s="21">
        <v>7</v>
      </c>
      <c r="B509" s="21" t="s">
        <v>621</v>
      </c>
      <c r="C509" s="45">
        <v>170.88</v>
      </c>
      <c r="D509" s="4" t="s">
        <v>626</v>
      </c>
      <c r="E509" s="2"/>
      <c r="F509" s="19"/>
    </row>
    <row r="510" spans="1:6" x14ac:dyDescent="0.25">
      <c r="A510" s="21">
        <v>7</v>
      </c>
      <c r="B510" s="21" t="s">
        <v>15</v>
      </c>
      <c r="C510" s="45">
        <v>170.88</v>
      </c>
      <c r="D510" s="4" t="s">
        <v>626</v>
      </c>
      <c r="E510" s="2"/>
      <c r="F510" s="19"/>
    </row>
    <row r="511" spans="1:6" x14ac:dyDescent="0.25">
      <c r="A511" s="21">
        <v>12</v>
      </c>
      <c r="B511" s="21" t="s">
        <v>13</v>
      </c>
      <c r="C511" s="45">
        <v>160.88</v>
      </c>
      <c r="D511" s="4" t="s">
        <v>626</v>
      </c>
      <c r="E511" s="2"/>
      <c r="F511" s="19"/>
    </row>
    <row r="512" spans="1:6" x14ac:dyDescent="0.25">
      <c r="A512" s="21">
        <v>12</v>
      </c>
      <c r="B512" s="21" t="s">
        <v>623</v>
      </c>
      <c r="C512" s="45">
        <v>160.88</v>
      </c>
      <c r="D512" s="4" t="s">
        <v>626</v>
      </c>
      <c r="E512" s="2"/>
      <c r="F512" s="19"/>
    </row>
    <row r="513" spans="1:6" x14ac:dyDescent="0.25">
      <c r="A513" s="21">
        <v>14</v>
      </c>
      <c r="B513" s="21" t="s">
        <v>350</v>
      </c>
      <c r="C513" s="45">
        <v>155.97</v>
      </c>
      <c r="D513" s="4" t="s">
        <v>626</v>
      </c>
      <c r="E513" s="2"/>
      <c r="F513" s="19"/>
    </row>
    <row r="514" spans="1:6" x14ac:dyDescent="0.25">
      <c r="A514" s="21">
        <v>15</v>
      </c>
      <c r="B514" s="21" t="s">
        <v>619</v>
      </c>
      <c r="C514" s="45">
        <v>150.93</v>
      </c>
      <c r="D514" s="4" t="s">
        <v>626</v>
      </c>
      <c r="E514" s="2"/>
      <c r="F514" s="19"/>
    </row>
    <row r="515" spans="1:6" x14ac:dyDescent="0.25">
      <c r="A515" s="21">
        <v>15</v>
      </c>
      <c r="B515" s="21" t="s">
        <v>620</v>
      </c>
      <c r="C515" s="45">
        <v>150.93</v>
      </c>
      <c r="D515" s="4" t="s">
        <v>626</v>
      </c>
      <c r="E515" s="2"/>
      <c r="F515" s="19"/>
    </row>
    <row r="516" spans="1:6" x14ac:dyDescent="0.25">
      <c r="A516" s="21">
        <v>15</v>
      </c>
      <c r="B516" s="21" t="s">
        <v>624</v>
      </c>
      <c r="C516" s="45">
        <v>150.93</v>
      </c>
      <c r="D516" s="4" t="s">
        <v>626</v>
      </c>
      <c r="E516" s="2"/>
    </row>
    <row r="517" spans="1:6" x14ac:dyDescent="0.25">
      <c r="A517" s="21">
        <v>18</v>
      </c>
      <c r="B517" s="21" t="s">
        <v>32</v>
      </c>
      <c r="C517" s="45">
        <v>140.97</v>
      </c>
      <c r="D517" s="4" t="s">
        <v>626</v>
      </c>
      <c r="E517" s="2"/>
    </row>
    <row r="518" spans="1:6" x14ac:dyDescent="0.25">
      <c r="A518" s="21">
        <v>19</v>
      </c>
      <c r="B518" s="21" t="s">
        <v>249</v>
      </c>
      <c r="C518" s="45">
        <v>136.02000000000001</v>
      </c>
      <c r="D518" s="4" t="s">
        <v>626</v>
      </c>
      <c r="E518" s="2"/>
    </row>
    <row r="519" spans="1:6" x14ac:dyDescent="0.25">
      <c r="A519" s="21">
        <v>20</v>
      </c>
      <c r="B519" s="21" t="s">
        <v>17</v>
      </c>
      <c r="C519" s="45">
        <v>125.91</v>
      </c>
      <c r="D519" s="4" t="s">
        <v>626</v>
      </c>
      <c r="E519" s="2"/>
    </row>
    <row r="520" spans="1:6" x14ac:dyDescent="0.25">
      <c r="A520" s="21">
        <v>21</v>
      </c>
      <c r="B520" s="21" t="s">
        <v>541</v>
      </c>
      <c r="C520" s="45">
        <v>116.88</v>
      </c>
      <c r="D520" s="4" t="s">
        <v>626</v>
      </c>
      <c r="E520" s="2"/>
      <c r="F520" s="19"/>
    </row>
    <row r="521" spans="1:6" x14ac:dyDescent="0.25">
      <c r="A521" s="21">
        <v>22</v>
      </c>
      <c r="B521" s="21" t="s">
        <v>1</v>
      </c>
      <c r="C521" s="45">
        <v>110</v>
      </c>
      <c r="D521" t="s">
        <v>531</v>
      </c>
      <c r="E521" s="2"/>
    </row>
    <row r="522" spans="1:6" x14ac:dyDescent="0.25">
      <c r="A522" s="21">
        <v>22</v>
      </c>
      <c r="B522" s="21" t="s">
        <v>7</v>
      </c>
      <c r="C522" s="45">
        <v>110</v>
      </c>
      <c r="D522" t="s">
        <v>531</v>
      </c>
      <c r="E522" s="2"/>
    </row>
    <row r="523" spans="1:6" x14ac:dyDescent="0.25">
      <c r="A523" s="21">
        <v>22</v>
      </c>
      <c r="B523" s="21" t="s">
        <v>5</v>
      </c>
      <c r="C523" s="45">
        <v>110</v>
      </c>
      <c r="D523" t="s">
        <v>531</v>
      </c>
      <c r="E523" s="2"/>
    </row>
    <row r="524" spans="1:6" x14ac:dyDescent="0.25">
      <c r="A524" s="21"/>
      <c r="B524" s="21" t="s">
        <v>480</v>
      </c>
      <c r="C524" s="45"/>
      <c r="E524" s="2"/>
    </row>
    <row r="525" spans="1:6" x14ac:dyDescent="0.25">
      <c r="A525" s="21" t="s">
        <v>27</v>
      </c>
      <c r="B525" s="21"/>
      <c r="C525" s="45"/>
      <c r="D525" s="4" t="s">
        <v>152</v>
      </c>
      <c r="E525" s="2">
        <f>SUM(C526:C534)/9</f>
        <v>113.42777777777776</v>
      </c>
      <c r="F525" s="19" t="s">
        <v>153</v>
      </c>
    </row>
    <row r="526" spans="1:6" x14ac:dyDescent="0.25">
      <c r="A526" s="21">
        <v>1</v>
      </c>
      <c r="B526" s="21" t="s">
        <v>20</v>
      </c>
      <c r="C526" s="45">
        <v>171.75</v>
      </c>
      <c r="D526" s="4" t="s">
        <v>783</v>
      </c>
      <c r="E526" s="2"/>
      <c r="F526" s="19"/>
    </row>
    <row r="527" spans="1:6" x14ac:dyDescent="0.25">
      <c r="A527" s="21">
        <v>2</v>
      </c>
      <c r="B527" s="21" t="s">
        <v>616</v>
      </c>
      <c r="C527" s="45">
        <v>145.88</v>
      </c>
      <c r="D527" s="4" t="s">
        <v>626</v>
      </c>
      <c r="E527" s="2"/>
      <c r="F527" s="19"/>
    </row>
    <row r="528" spans="1:6" x14ac:dyDescent="0.25">
      <c r="A528" s="21">
        <v>3</v>
      </c>
      <c r="B528" s="21" t="s">
        <v>35</v>
      </c>
      <c r="C528" s="45">
        <v>125.91</v>
      </c>
      <c r="D528" s="4" t="s">
        <v>626</v>
      </c>
      <c r="E528" s="2"/>
      <c r="F528" s="19"/>
    </row>
    <row r="529" spans="1:6" x14ac:dyDescent="0.25">
      <c r="A529" s="21">
        <v>4</v>
      </c>
      <c r="B529" s="21" t="s">
        <v>22</v>
      </c>
      <c r="C529" s="45">
        <v>125.91</v>
      </c>
      <c r="D529" s="4" t="s">
        <v>626</v>
      </c>
      <c r="E529" s="2"/>
      <c r="F529" s="19"/>
    </row>
    <row r="530" spans="1:6" x14ac:dyDescent="0.25">
      <c r="A530" s="21">
        <v>5</v>
      </c>
      <c r="B530" s="21" t="s">
        <v>614</v>
      </c>
      <c r="C530" s="45">
        <v>116.88</v>
      </c>
      <c r="D530" s="4" t="s">
        <v>626</v>
      </c>
      <c r="E530" s="2"/>
      <c r="F530" s="19"/>
    </row>
    <row r="531" spans="1:6" x14ac:dyDescent="0.25">
      <c r="A531" s="21">
        <v>6</v>
      </c>
      <c r="B531" s="21" t="s">
        <v>23</v>
      </c>
      <c r="C531" s="45">
        <v>116.88</v>
      </c>
      <c r="D531" s="4" t="s">
        <v>626</v>
      </c>
      <c r="E531" s="2"/>
      <c r="F531" s="19"/>
    </row>
    <row r="532" spans="1:6" x14ac:dyDescent="0.25">
      <c r="A532" s="21">
        <v>7</v>
      </c>
      <c r="B532" s="21" t="s">
        <v>195</v>
      </c>
      <c r="C532" s="45">
        <v>100.88</v>
      </c>
      <c r="D532" s="4" t="s">
        <v>626</v>
      </c>
      <c r="E532" s="2"/>
      <c r="F532" s="19"/>
    </row>
    <row r="533" spans="1:6" x14ac:dyDescent="0.25">
      <c r="A533" s="21">
        <v>8</v>
      </c>
      <c r="B533" s="21" t="s">
        <v>615</v>
      </c>
      <c r="C533" s="45">
        <v>75.88</v>
      </c>
      <c r="D533" s="4" t="s">
        <v>626</v>
      </c>
      <c r="E533" s="2"/>
      <c r="F533" s="19"/>
    </row>
    <row r="534" spans="1:6" x14ac:dyDescent="0.25">
      <c r="A534" s="21">
        <v>9</v>
      </c>
      <c r="B534" s="21" t="s">
        <v>625</v>
      </c>
      <c r="C534" s="45">
        <v>40.880000000000003</v>
      </c>
      <c r="D534" s="4" t="s">
        <v>626</v>
      </c>
      <c r="E534" s="2"/>
      <c r="F534" s="19"/>
    </row>
    <row r="535" spans="1:6" x14ac:dyDescent="0.25">
      <c r="A535" s="21"/>
      <c r="B535" s="21" t="s">
        <v>480</v>
      </c>
      <c r="C535" s="45"/>
      <c r="E535" s="2"/>
    </row>
    <row r="536" spans="1:6" x14ac:dyDescent="0.25">
      <c r="A536" s="21"/>
      <c r="B536" s="21"/>
      <c r="C536" s="45"/>
      <c r="D536" s="19"/>
      <c r="E536" s="19"/>
      <c r="F536" s="19"/>
    </row>
    <row r="537" spans="1:6" x14ac:dyDescent="0.25">
      <c r="A537" s="21"/>
      <c r="B537" s="21" t="s">
        <v>676</v>
      </c>
      <c r="C537" s="45"/>
    </row>
    <row r="538" spans="1:6" x14ac:dyDescent="0.25">
      <c r="A538" s="21" t="s">
        <v>0</v>
      </c>
      <c r="B538" s="21"/>
      <c r="C538" s="45" t="s">
        <v>631</v>
      </c>
      <c r="D538" s="4" t="s">
        <v>186</v>
      </c>
      <c r="E538" s="2">
        <f>SUM(C539)</f>
        <v>15</v>
      </c>
      <c r="F538" s="19" t="s">
        <v>262</v>
      </c>
    </row>
    <row r="539" spans="1:6" x14ac:dyDescent="0.25">
      <c r="A539" s="21">
        <v>1</v>
      </c>
      <c r="B539" s="21" t="s">
        <v>4</v>
      </c>
      <c r="C539" s="45">
        <v>15</v>
      </c>
      <c r="D539" s="19"/>
      <c r="E539" s="2"/>
      <c r="F539" s="19"/>
    </row>
    <row r="540" spans="1:6" x14ac:dyDescent="0.25">
      <c r="A540" s="21" t="s">
        <v>27</v>
      </c>
      <c r="B540" s="21"/>
      <c r="C540" s="45"/>
      <c r="E540" s="2"/>
    </row>
    <row r="541" spans="1:6" x14ac:dyDescent="0.25">
      <c r="A541" s="21"/>
      <c r="B541" s="21"/>
      <c r="C541" s="45"/>
      <c r="E541" s="2"/>
    </row>
    <row r="542" spans="1:6" x14ac:dyDescent="0.25">
      <c r="A542" s="21"/>
      <c r="B542" s="21" t="s">
        <v>480</v>
      </c>
      <c r="C542" s="45"/>
      <c r="E542" s="2"/>
    </row>
    <row r="543" spans="1:6" x14ac:dyDescent="0.25">
      <c r="A543" s="21"/>
      <c r="B543" s="21"/>
      <c r="C543" s="45"/>
    </row>
    <row r="544" spans="1:6" x14ac:dyDescent="0.25">
      <c r="A544" s="21"/>
      <c r="B544" s="21" t="s">
        <v>658</v>
      </c>
      <c r="C544" s="45"/>
    </row>
    <row r="545" spans="1:13" x14ac:dyDescent="0.25">
      <c r="A545" s="5" t="s">
        <v>0</v>
      </c>
      <c r="B545" s="21"/>
      <c r="C545" s="45"/>
      <c r="D545" s="1" t="s">
        <v>152</v>
      </c>
      <c r="E545" s="2">
        <f>SUM(C546:C593)/48</f>
        <v>177.88020833333346</v>
      </c>
      <c r="F545" t="s">
        <v>153</v>
      </c>
    </row>
    <row r="546" spans="1:13" x14ac:dyDescent="0.25">
      <c r="A546" s="21">
        <v>1</v>
      </c>
      <c r="B546" s="21" t="s">
        <v>1</v>
      </c>
      <c r="C546" s="45">
        <v>250.05</v>
      </c>
      <c r="D546" s="19" t="s">
        <v>586</v>
      </c>
      <c r="E546" s="2"/>
    </row>
    <row r="547" spans="1:13" x14ac:dyDescent="0.25">
      <c r="A547" s="21">
        <v>2</v>
      </c>
      <c r="B547" s="21" t="s">
        <v>896</v>
      </c>
      <c r="C547" s="45">
        <v>241.1</v>
      </c>
      <c r="D547" s="19" t="s">
        <v>897</v>
      </c>
      <c r="E547" s="2"/>
      <c r="F547" s="19"/>
    </row>
    <row r="548" spans="1:13" x14ac:dyDescent="0.25">
      <c r="A548" s="21">
        <v>3</v>
      </c>
      <c r="B548" s="21" t="s">
        <v>33</v>
      </c>
      <c r="C548" s="45">
        <v>240.26</v>
      </c>
      <c r="D548" t="s">
        <v>530</v>
      </c>
      <c r="E548" s="2"/>
    </row>
    <row r="549" spans="1:13" s="19" customFormat="1" x14ac:dyDescent="0.25">
      <c r="A549" s="21">
        <v>4</v>
      </c>
      <c r="B549" s="26" t="s">
        <v>215</v>
      </c>
      <c r="C549" s="31">
        <v>230.1</v>
      </c>
      <c r="D549" s="21" t="s">
        <v>1013</v>
      </c>
      <c r="E549" s="2"/>
      <c r="M549" s="20"/>
    </row>
    <row r="550" spans="1:13" x14ac:dyDescent="0.25">
      <c r="A550" s="21">
        <v>5</v>
      </c>
      <c r="B550" s="21" t="s">
        <v>7</v>
      </c>
      <c r="C550" s="45">
        <v>220.15</v>
      </c>
      <c r="D550" t="s">
        <v>530</v>
      </c>
      <c r="J550" s="26"/>
      <c r="K550" s="26"/>
    </row>
    <row r="551" spans="1:13" x14ac:dyDescent="0.25">
      <c r="A551" s="21">
        <v>6</v>
      </c>
      <c r="B551" s="21" t="s">
        <v>163</v>
      </c>
      <c r="C551" s="45">
        <v>216.65</v>
      </c>
      <c r="D551" t="s">
        <v>530</v>
      </c>
      <c r="E551" s="2"/>
    </row>
    <row r="552" spans="1:13" x14ac:dyDescent="0.25">
      <c r="A552" s="21">
        <v>7</v>
      </c>
      <c r="B552" s="21" t="s">
        <v>2</v>
      </c>
      <c r="C552" s="45">
        <v>215.9</v>
      </c>
      <c r="D552" t="s">
        <v>137</v>
      </c>
      <c r="E552" s="2"/>
    </row>
    <row r="553" spans="1:13" x14ac:dyDescent="0.25">
      <c r="A553" s="21">
        <v>8</v>
      </c>
      <c r="B553" s="21" t="s">
        <v>3</v>
      </c>
      <c r="C553" s="45">
        <v>213</v>
      </c>
      <c r="D553" t="s">
        <v>137</v>
      </c>
      <c r="E553" s="2"/>
    </row>
    <row r="554" spans="1:13" x14ac:dyDescent="0.25">
      <c r="A554" s="21">
        <v>9</v>
      </c>
      <c r="B554" s="21" t="s">
        <v>536</v>
      </c>
      <c r="C554" s="45">
        <v>210.3</v>
      </c>
      <c r="D554" t="s">
        <v>530</v>
      </c>
      <c r="E554" s="2"/>
      <c r="J554" s="26"/>
      <c r="K554" s="26"/>
    </row>
    <row r="555" spans="1:13" x14ac:dyDescent="0.25">
      <c r="A555" s="21">
        <v>10</v>
      </c>
      <c r="B555" s="21" t="s">
        <v>5</v>
      </c>
      <c r="C555" s="45">
        <v>210.3</v>
      </c>
      <c r="D555" t="s">
        <v>530</v>
      </c>
      <c r="E555" s="2"/>
    </row>
    <row r="556" spans="1:13" s="19" customFormat="1" x14ac:dyDescent="0.25">
      <c r="A556" s="21">
        <v>11</v>
      </c>
      <c r="B556" s="26" t="s">
        <v>1002</v>
      </c>
      <c r="C556" s="31">
        <v>210.1</v>
      </c>
      <c r="D556" s="21" t="s">
        <v>1013</v>
      </c>
      <c r="E556" s="2"/>
      <c r="J556" s="26"/>
      <c r="K556" s="26"/>
      <c r="M556" s="20"/>
    </row>
    <row r="557" spans="1:13" s="19" customFormat="1" x14ac:dyDescent="0.25">
      <c r="A557" s="21">
        <v>12</v>
      </c>
      <c r="B557" s="26" t="s">
        <v>1000</v>
      </c>
      <c r="C557" s="31">
        <v>210.1</v>
      </c>
      <c r="D557" s="21" t="s">
        <v>1013</v>
      </c>
      <c r="E557" s="2"/>
      <c r="J557" s="26"/>
      <c r="K557" s="26"/>
      <c r="M557" s="20"/>
    </row>
    <row r="558" spans="1:13" x14ac:dyDescent="0.25">
      <c r="A558" s="21">
        <v>13</v>
      </c>
      <c r="B558" s="21" t="s">
        <v>4</v>
      </c>
      <c r="C558" s="45">
        <v>206.25</v>
      </c>
      <c r="D558" t="s">
        <v>137</v>
      </c>
      <c r="E558" s="2"/>
      <c r="J558" s="26"/>
      <c r="K558" s="26"/>
    </row>
    <row r="559" spans="1:13" x14ac:dyDescent="0.25">
      <c r="A559" s="21">
        <v>14</v>
      </c>
      <c r="B559" s="21" t="s">
        <v>5</v>
      </c>
      <c r="C559" s="45">
        <v>206</v>
      </c>
      <c r="D559" t="s">
        <v>137</v>
      </c>
      <c r="E559" s="2"/>
    </row>
    <row r="560" spans="1:13" s="19" customFormat="1" x14ac:dyDescent="0.25">
      <c r="A560" s="21">
        <v>15</v>
      </c>
      <c r="B560" s="26" t="s">
        <v>1004</v>
      </c>
      <c r="C560" s="31">
        <v>205.1</v>
      </c>
      <c r="D560" s="21" t="s">
        <v>1013</v>
      </c>
      <c r="E560" s="2"/>
      <c r="J560" s="26"/>
      <c r="K560" s="26"/>
      <c r="M560" s="20"/>
    </row>
    <row r="561" spans="1:13" s="19" customFormat="1" x14ac:dyDescent="0.25">
      <c r="A561" s="21">
        <v>16</v>
      </c>
      <c r="B561" s="26" t="s">
        <v>1008</v>
      </c>
      <c r="C561" s="31">
        <v>200.1</v>
      </c>
      <c r="D561" s="21" t="s">
        <v>1013</v>
      </c>
      <c r="E561" s="2"/>
      <c r="J561" s="26"/>
      <c r="K561" s="26"/>
      <c r="M561" s="20"/>
    </row>
    <row r="562" spans="1:13" x14ac:dyDescent="0.25">
      <c r="A562" s="21">
        <v>17</v>
      </c>
      <c r="B562" s="21" t="s">
        <v>6</v>
      </c>
      <c r="C562" s="45">
        <v>200</v>
      </c>
      <c r="D562" t="s">
        <v>137</v>
      </c>
      <c r="E562" s="2"/>
    </row>
    <row r="563" spans="1:13" x14ac:dyDescent="0.25">
      <c r="A563" s="21">
        <v>18</v>
      </c>
      <c r="B563" s="21" t="s">
        <v>537</v>
      </c>
      <c r="C563" s="45">
        <v>190.15</v>
      </c>
      <c r="D563" t="s">
        <v>530</v>
      </c>
      <c r="E563" s="2"/>
    </row>
    <row r="564" spans="1:13" s="19" customFormat="1" x14ac:dyDescent="0.25">
      <c r="A564" s="21">
        <v>19</v>
      </c>
      <c r="B564" s="26" t="s">
        <v>1003</v>
      </c>
      <c r="C564" s="31">
        <v>190.1</v>
      </c>
      <c r="D564" s="21" t="s">
        <v>1013</v>
      </c>
      <c r="E564" s="2"/>
      <c r="J564" s="26"/>
      <c r="K564" s="26"/>
      <c r="M564" s="20"/>
    </row>
    <row r="565" spans="1:13" x14ac:dyDescent="0.25">
      <c r="A565" s="21">
        <v>20</v>
      </c>
      <c r="B565" s="5" t="s">
        <v>570</v>
      </c>
      <c r="C565" s="27">
        <v>186.8</v>
      </c>
      <c r="D565" s="11" t="s">
        <v>571</v>
      </c>
      <c r="E565" s="2"/>
    </row>
    <row r="566" spans="1:13" x14ac:dyDescent="0.25">
      <c r="A566" s="21">
        <v>21</v>
      </c>
      <c r="B566" s="21" t="s">
        <v>8</v>
      </c>
      <c r="C566" s="45">
        <v>185.65</v>
      </c>
      <c r="D566" t="s">
        <v>137</v>
      </c>
      <c r="E566" s="2"/>
    </row>
    <row r="567" spans="1:13" x14ac:dyDescent="0.25">
      <c r="A567" s="21">
        <v>22</v>
      </c>
      <c r="B567" s="21" t="s">
        <v>9</v>
      </c>
      <c r="C567" s="45">
        <v>185.65</v>
      </c>
      <c r="D567" t="s">
        <v>137</v>
      </c>
      <c r="E567" s="2"/>
    </row>
    <row r="568" spans="1:13" x14ac:dyDescent="0.25">
      <c r="A568" s="21">
        <v>23</v>
      </c>
      <c r="B568" s="21" t="s">
        <v>10</v>
      </c>
      <c r="C568" s="45">
        <v>180.5</v>
      </c>
      <c r="D568" t="s">
        <v>137</v>
      </c>
      <c r="E568" s="2"/>
    </row>
    <row r="569" spans="1:13" x14ac:dyDescent="0.25">
      <c r="A569" s="21">
        <v>24</v>
      </c>
      <c r="B569" s="21" t="s">
        <v>11</v>
      </c>
      <c r="C569" s="45">
        <v>180.5</v>
      </c>
      <c r="D569" t="s">
        <v>137</v>
      </c>
      <c r="E569" s="2"/>
    </row>
    <row r="570" spans="1:13" x14ac:dyDescent="0.25">
      <c r="A570" s="21">
        <v>25</v>
      </c>
      <c r="B570" s="21" t="s">
        <v>12</v>
      </c>
      <c r="C570" s="45">
        <v>180.5</v>
      </c>
      <c r="D570" t="s">
        <v>137</v>
      </c>
      <c r="E570" s="2"/>
    </row>
    <row r="571" spans="1:13" x14ac:dyDescent="0.25">
      <c r="A571" s="21">
        <v>26</v>
      </c>
      <c r="B571" s="26" t="s">
        <v>350</v>
      </c>
      <c r="C571" s="31">
        <v>180.35</v>
      </c>
      <c r="D571" s="21" t="s">
        <v>1013</v>
      </c>
      <c r="E571" s="2"/>
      <c r="F571" s="19"/>
    </row>
    <row r="572" spans="1:13" s="19" customFormat="1" x14ac:dyDescent="0.25">
      <c r="A572" s="21">
        <v>27</v>
      </c>
      <c r="B572" s="26" t="s">
        <v>1001</v>
      </c>
      <c r="C572" s="31">
        <v>180.1</v>
      </c>
      <c r="D572" s="21" t="s">
        <v>1013</v>
      </c>
      <c r="E572" s="2"/>
      <c r="J572" s="26"/>
      <c r="K572" s="26"/>
      <c r="M572" s="20"/>
    </row>
    <row r="573" spans="1:13" s="19" customFormat="1" x14ac:dyDescent="0.25">
      <c r="A573" s="21">
        <v>28</v>
      </c>
      <c r="B573" s="26" t="s">
        <v>1005</v>
      </c>
      <c r="C573" s="31">
        <v>180.1</v>
      </c>
      <c r="D573" s="21" t="s">
        <v>1013</v>
      </c>
      <c r="E573" s="2"/>
      <c r="J573" s="26"/>
      <c r="K573" s="26"/>
      <c r="M573" s="20"/>
    </row>
    <row r="574" spans="1:13" x14ac:dyDescent="0.25">
      <c r="A574" s="21">
        <v>29</v>
      </c>
      <c r="B574" s="21" t="s">
        <v>13</v>
      </c>
      <c r="C574" s="45">
        <v>170.35</v>
      </c>
      <c r="D574" t="s">
        <v>137</v>
      </c>
      <c r="E574" s="2"/>
    </row>
    <row r="575" spans="1:13" x14ac:dyDescent="0.25">
      <c r="A575" s="21">
        <v>30</v>
      </c>
      <c r="B575" s="21" t="s">
        <v>14</v>
      </c>
      <c r="C575" s="45">
        <v>170.35</v>
      </c>
      <c r="D575" t="s">
        <v>137</v>
      </c>
      <c r="E575" s="2"/>
    </row>
    <row r="576" spans="1:13" x14ac:dyDescent="0.25">
      <c r="A576" s="21">
        <v>31</v>
      </c>
      <c r="B576" s="21" t="s">
        <v>15</v>
      </c>
      <c r="C576" s="45">
        <v>170.35</v>
      </c>
      <c r="D576" t="s">
        <v>137</v>
      </c>
      <c r="E576" s="2"/>
    </row>
    <row r="577" spans="1:13" x14ac:dyDescent="0.25">
      <c r="A577" s="21">
        <v>32</v>
      </c>
      <c r="B577" s="21" t="s">
        <v>16</v>
      </c>
      <c r="C577" s="45">
        <v>170.35</v>
      </c>
      <c r="D577" t="s">
        <v>137</v>
      </c>
      <c r="E577" s="2"/>
    </row>
    <row r="578" spans="1:13" s="19" customFormat="1" x14ac:dyDescent="0.25">
      <c r="A578" s="21">
        <v>33</v>
      </c>
      <c r="B578" s="26" t="s">
        <v>1007</v>
      </c>
      <c r="C578" s="31">
        <v>170.1</v>
      </c>
      <c r="D578" s="21" t="s">
        <v>1013</v>
      </c>
      <c r="E578" s="2"/>
      <c r="J578" s="26"/>
      <c r="K578" s="26"/>
      <c r="M578" s="20"/>
    </row>
    <row r="579" spans="1:13" x14ac:dyDescent="0.25">
      <c r="A579" s="21">
        <v>34</v>
      </c>
      <c r="B579" s="21" t="s">
        <v>32</v>
      </c>
      <c r="C579" s="45">
        <v>170.05</v>
      </c>
      <c r="D579" t="s">
        <v>530</v>
      </c>
      <c r="E579" s="2"/>
    </row>
    <row r="580" spans="1:13" x14ac:dyDescent="0.25">
      <c r="A580" s="21">
        <v>35</v>
      </c>
      <c r="B580" s="21" t="s">
        <v>543</v>
      </c>
      <c r="C580" s="45">
        <v>170.05</v>
      </c>
      <c r="D580" t="s">
        <v>530</v>
      </c>
      <c r="E580" s="2"/>
    </row>
    <row r="581" spans="1:13" s="19" customFormat="1" x14ac:dyDescent="0.25">
      <c r="A581" s="21">
        <v>36</v>
      </c>
      <c r="B581" s="26" t="s">
        <v>288</v>
      </c>
      <c r="C581" s="31">
        <v>161.1</v>
      </c>
      <c r="D581" s="21" t="s">
        <v>1013</v>
      </c>
      <c r="E581" s="2"/>
      <c r="M581" s="20"/>
    </row>
    <row r="582" spans="1:13" x14ac:dyDescent="0.25">
      <c r="A582" s="21">
        <v>37</v>
      </c>
      <c r="B582" s="21" t="s">
        <v>17</v>
      </c>
      <c r="C582" s="45">
        <v>160.35</v>
      </c>
      <c r="D582" t="s">
        <v>137</v>
      </c>
      <c r="E582" s="2"/>
    </row>
    <row r="583" spans="1:13" s="19" customFormat="1" x14ac:dyDescent="0.25">
      <c r="A583" s="21">
        <v>38</v>
      </c>
      <c r="B583" s="26" t="s">
        <v>1006</v>
      </c>
      <c r="C583" s="31">
        <v>150</v>
      </c>
      <c r="D583" s="21" t="s">
        <v>1013</v>
      </c>
      <c r="E583" s="2"/>
      <c r="M583" s="20"/>
    </row>
    <row r="584" spans="1:13" x14ac:dyDescent="0.25">
      <c r="A584" s="21">
        <v>39</v>
      </c>
      <c r="B584" s="21" t="s">
        <v>249</v>
      </c>
      <c r="C584" s="45">
        <v>149.80000000000001</v>
      </c>
      <c r="D584" s="19" t="s">
        <v>628</v>
      </c>
      <c r="E584" s="2"/>
      <c r="F584" s="19"/>
    </row>
    <row r="585" spans="1:13" x14ac:dyDescent="0.25">
      <c r="A585" s="21">
        <v>40</v>
      </c>
      <c r="B585" s="21" t="s">
        <v>535</v>
      </c>
      <c r="C585" s="45">
        <v>143.75</v>
      </c>
      <c r="D585" t="s">
        <v>530</v>
      </c>
      <c r="E585" s="2"/>
    </row>
    <row r="586" spans="1:13" x14ac:dyDescent="0.25">
      <c r="A586" s="21">
        <v>41</v>
      </c>
      <c r="B586" s="21" t="s">
        <v>533</v>
      </c>
      <c r="C586" s="45">
        <v>143.75</v>
      </c>
      <c r="D586" t="s">
        <v>530</v>
      </c>
      <c r="E586" s="2"/>
    </row>
    <row r="587" spans="1:13" ht="15.75" x14ac:dyDescent="0.25">
      <c r="A587" s="21">
        <v>42</v>
      </c>
      <c r="B587" s="39" t="s">
        <v>573</v>
      </c>
      <c r="C587" s="52">
        <v>132.69999999999999</v>
      </c>
      <c r="D587" s="13" t="s">
        <v>571</v>
      </c>
      <c r="E587" s="2"/>
    </row>
    <row r="588" spans="1:13" ht="15.75" x14ac:dyDescent="0.25">
      <c r="A588" s="21">
        <v>43</v>
      </c>
      <c r="B588" s="39" t="s">
        <v>574</v>
      </c>
      <c r="C588" s="52">
        <v>132.69999999999999</v>
      </c>
      <c r="D588" s="13" t="s">
        <v>571</v>
      </c>
      <c r="E588" s="2"/>
    </row>
    <row r="589" spans="1:13" ht="15.75" x14ac:dyDescent="0.25">
      <c r="A589" s="21">
        <v>44</v>
      </c>
      <c r="B589" s="39" t="s">
        <v>572</v>
      </c>
      <c r="C589" s="52">
        <v>132.5</v>
      </c>
      <c r="D589" s="13" t="s">
        <v>571</v>
      </c>
      <c r="E589" s="2"/>
    </row>
    <row r="590" spans="1:13" ht="15.75" x14ac:dyDescent="0.25">
      <c r="A590" s="21">
        <v>45</v>
      </c>
      <c r="B590" s="39" t="s">
        <v>575</v>
      </c>
      <c r="C590" s="52">
        <v>121.5</v>
      </c>
      <c r="D590" s="13" t="s">
        <v>571</v>
      </c>
      <c r="E590" s="2"/>
    </row>
    <row r="591" spans="1:13" ht="15.75" x14ac:dyDescent="0.25">
      <c r="A591" s="21">
        <v>46</v>
      </c>
      <c r="B591" s="39" t="s">
        <v>541</v>
      </c>
      <c r="C591" s="52">
        <v>111.24</v>
      </c>
      <c r="D591" s="12" t="s">
        <v>530</v>
      </c>
      <c r="E591" s="2"/>
    </row>
    <row r="592" spans="1:13" ht="15.75" x14ac:dyDescent="0.25">
      <c r="A592" s="21">
        <v>47</v>
      </c>
      <c r="B592" s="39" t="s">
        <v>576</v>
      </c>
      <c r="C592" s="52">
        <v>53.2</v>
      </c>
      <c r="D592" s="13" t="s">
        <v>571</v>
      </c>
      <c r="E592" s="2"/>
    </row>
    <row r="593" spans="1:13" s="19" customFormat="1" x14ac:dyDescent="0.25">
      <c r="A593" s="21">
        <v>48</v>
      </c>
      <c r="B593" s="26" t="s">
        <v>828</v>
      </c>
      <c r="C593" s="31">
        <v>48.2</v>
      </c>
      <c r="D593" s="21" t="s">
        <v>1013</v>
      </c>
      <c r="E593" s="2"/>
      <c r="M593" s="20"/>
    </row>
    <row r="594" spans="1:13" x14ac:dyDescent="0.25">
      <c r="A594" s="21"/>
      <c r="B594" s="21" t="s">
        <v>480</v>
      </c>
      <c r="C594" s="45"/>
      <c r="E594" s="2"/>
    </row>
    <row r="595" spans="1:13" x14ac:dyDescent="0.25">
      <c r="A595" s="21" t="s">
        <v>18</v>
      </c>
      <c r="B595" s="21"/>
      <c r="C595" s="45"/>
      <c r="D595" s="1" t="s">
        <v>152</v>
      </c>
      <c r="E595" s="2">
        <f>SUM(C596:C610)/15</f>
        <v>130.13999999999999</v>
      </c>
      <c r="F595" t="s">
        <v>153</v>
      </c>
    </row>
    <row r="596" spans="1:13" x14ac:dyDescent="0.25">
      <c r="A596" s="21">
        <v>1</v>
      </c>
      <c r="B596" s="21" t="s">
        <v>898</v>
      </c>
      <c r="C596" s="45">
        <v>203.45</v>
      </c>
      <c r="D596" s="21" t="s">
        <v>897</v>
      </c>
      <c r="E596" s="2"/>
      <c r="F596" s="19"/>
    </row>
    <row r="597" spans="1:13" s="19" customFormat="1" x14ac:dyDescent="0.25">
      <c r="A597" s="21">
        <v>2</v>
      </c>
      <c r="B597" s="26" t="s">
        <v>1010</v>
      </c>
      <c r="C597" s="31">
        <v>170.1</v>
      </c>
      <c r="D597" s="21" t="s">
        <v>1013</v>
      </c>
      <c r="E597" s="2"/>
      <c r="M597" s="20"/>
    </row>
    <row r="598" spans="1:13" x14ac:dyDescent="0.25">
      <c r="A598" s="21">
        <v>3</v>
      </c>
      <c r="B598" s="21" t="s">
        <v>532</v>
      </c>
      <c r="C598" s="45">
        <v>160</v>
      </c>
      <c r="D598" t="s">
        <v>530</v>
      </c>
      <c r="E598" s="2"/>
    </row>
    <row r="599" spans="1:13" s="19" customFormat="1" x14ac:dyDescent="0.25">
      <c r="A599" s="21">
        <v>4</v>
      </c>
      <c r="B599" s="26" t="s">
        <v>20</v>
      </c>
      <c r="C599" s="31">
        <v>150</v>
      </c>
      <c r="D599" s="21" t="s">
        <v>1013</v>
      </c>
      <c r="E599" s="2"/>
      <c r="M599" s="20"/>
    </row>
    <row r="600" spans="1:13" s="19" customFormat="1" x14ac:dyDescent="0.25">
      <c r="A600" s="21">
        <v>5</v>
      </c>
      <c r="B600" s="26" t="s">
        <v>1009</v>
      </c>
      <c r="C600" s="31">
        <v>140.5</v>
      </c>
      <c r="D600" s="21" t="s">
        <v>1013</v>
      </c>
      <c r="E600" s="2"/>
      <c r="M600" s="20"/>
    </row>
    <row r="601" spans="1:13" s="19" customFormat="1" x14ac:dyDescent="0.25">
      <c r="A601" s="21">
        <v>6</v>
      </c>
      <c r="B601" s="26" t="s">
        <v>1012</v>
      </c>
      <c r="C601" s="31">
        <v>135.44999999999999</v>
      </c>
      <c r="D601" s="21" t="s">
        <v>1013</v>
      </c>
      <c r="E601" s="2"/>
      <c r="M601" s="20"/>
    </row>
    <row r="602" spans="1:13" x14ac:dyDescent="0.25">
      <c r="A602" s="21">
        <v>7</v>
      </c>
      <c r="B602" s="21" t="s">
        <v>22</v>
      </c>
      <c r="C602" s="45">
        <v>131.38999999999999</v>
      </c>
      <c r="D602" t="s">
        <v>530</v>
      </c>
      <c r="E602" s="2"/>
    </row>
    <row r="603" spans="1:13" s="19" customFormat="1" x14ac:dyDescent="0.25">
      <c r="A603" s="21">
        <v>8</v>
      </c>
      <c r="B603" s="26" t="s">
        <v>1011</v>
      </c>
      <c r="C603" s="31">
        <v>130.4</v>
      </c>
      <c r="D603" s="21" t="s">
        <v>1013</v>
      </c>
      <c r="E603" s="2"/>
      <c r="M603" s="20"/>
    </row>
    <row r="604" spans="1:13" x14ac:dyDescent="0.25">
      <c r="A604" s="21">
        <v>9</v>
      </c>
      <c r="B604" s="21" t="s">
        <v>19</v>
      </c>
      <c r="C604" s="45">
        <v>125.9</v>
      </c>
      <c r="D604" t="s">
        <v>137</v>
      </c>
      <c r="E604" s="2"/>
    </row>
    <row r="605" spans="1:13" x14ac:dyDescent="0.25">
      <c r="A605" s="21">
        <v>10</v>
      </c>
      <c r="B605" s="21" t="s">
        <v>21</v>
      </c>
      <c r="C605" s="45">
        <v>124.37</v>
      </c>
      <c r="D605" t="s">
        <v>137</v>
      </c>
      <c r="E605" s="2"/>
    </row>
    <row r="606" spans="1:13" x14ac:dyDescent="0.25">
      <c r="A606" s="21">
        <v>11</v>
      </c>
      <c r="B606" s="21" t="s">
        <v>22</v>
      </c>
      <c r="C606" s="45">
        <v>114.3</v>
      </c>
      <c r="D606" t="s">
        <v>137</v>
      </c>
      <c r="E606" s="2"/>
    </row>
    <row r="607" spans="1:13" x14ac:dyDescent="0.25">
      <c r="A607" s="21">
        <v>12</v>
      </c>
      <c r="B607" s="21" t="s">
        <v>23</v>
      </c>
      <c r="C607" s="45">
        <v>113.8</v>
      </c>
      <c r="D607" t="s">
        <v>137</v>
      </c>
      <c r="E607" s="2"/>
    </row>
    <row r="608" spans="1:13" x14ac:dyDescent="0.25">
      <c r="A608" s="21">
        <v>12</v>
      </c>
      <c r="B608" s="21" t="s">
        <v>24</v>
      </c>
      <c r="C608" s="45">
        <v>113.8</v>
      </c>
      <c r="D608" t="s">
        <v>137</v>
      </c>
      <c r="E608" s="2"/>
    </row>
    <row r="609" spans="1:6" x14ac:dyDescent="0.25">
      <c r="A609" s="21">
        <v>14</v>
      </c>
      <c r="B609" s="21" t="s">
        <v>195</v>
      </c>
      <c r="C609" s="45">
        <v>106.14</v>
      </c>
      <c r="D609" t="s">
        <v>530</v>
      </c>
      <c r="E609" s="2"/>
    </row>
    <row r="610" spans="1:6" x14ac:dyDescent="0.25">
      <c r="A610" s="21">
        <v>15</v>
      </c>
      <c r="B610" s="21" t="s">
        <v>139</v>
      </c>
      <c r="C610" s="45">
        <v>32.5</v>
      </c>
      <c r="D610" t="s">
        <v>137</v>
      </c>
      <c r="E610" s="2"/>
    </row>
    <row r="611" spans="1:6" x14ac:dyDescent="0.25">
      <c r="A611" s="21"/>
      <c r="B611" s="21" t="s">
        <v>480</v>
      </c>
      <c r="C611" s="45"/>
      <c r="D611" s="19"/>
      <c r="E611" s="2"/>
      <c r="F611" s="19"/>
    </row>
    <row r="612" spans="1:6" x14ac:dyDescent="0.25">
      <c r="A612" s="21"/>
      <c r="B612" s="21"/>
      <c r="C612" s="45"/>
    </row>
    <row r="613" spans="1:6" x14ac:dyDescent="0.25">
      <c r="A613" s="21"/>
      <c r="B613" s="21" t="s">
        <v>677</v>
      </c>
      <c r="C613" s="45"/>
    </row>
    <row r="614" spans="1:6" x14ac:dyDescent="0.25">
      <c r="A614" s="5" t="s">
        <v>0</v>
      </c>
      <c r="B614" s="21"/>
      <c r="C614" s="45" t="s">
        <v>594</v>
      </c>
      <c r="D614" s="19" t="s">
        <v>186</v>
      </c>
      <c r="E614" s="2">
        <f>SUM(C615:C619)/5</f>
        <v>12.2</v>
      </c>
      <c r="F614" s="19" t="s">
        <v>262</v>
      </c>
    </row>
    <row r="615" spans="1:6" x14ac:dyDescent="0.25">
      <c r="A615" s="21">
        <v>1</v>
      </c>
      <c r="B615" s="19" t="s">
        <v>802</v>
      </c>
      <c r="C615" s="31">
        <v>24</v>
      </c>
      <c r="D615" s="19" t="s">
        <v>813</v>
      </c>
      <c r="E615" s="2"/>
      <c r="F615" s="19"/>
    </row>
    <row r="616" spans="1:6" x14ac:dyDescent="0.25">
      <c r="A616" s="21">
        <v>2</v>
      </c>
      <c r="B616" s="19" t="s">
        <v>801</v>
      </c>
      <c r="C616" s="31">
        <v>12</v>
      </c>
      <c r="D616" s="19" t="s">
        <v>813</v>
      </c>
      <c r="E616" s="2"/>
      <c r="F616" s="19"/>
    </row>
    <row r="617" spans="1:6" x14ac:dyDescent="0.25">
      <c r="A617" s="21">
        <v>3</v>
      </c>
      <c r="B617" s="21" t="s">
        <v>163</v>
      </c>
      <c r="C617" s="45">
        <v>11</v>
      </c>
      <c r="D617" s="19" t="s">
        <v>586</v>
      </c>
      <c r="E617" s="2"/>
      <c r="F617" s="19"/>
    </row>
    <row r="618" spans="1:6" x14ac:dyDescent="0.25">
      <c r="A618" s="21">
        <v>4</v>
      </c>
      <c r="B618" s="19" t="s">
        <v>4</v>
      </c>
      <c r="C618" s="31">
        <v>9</v>
      </c>
      <c r="D618" s="19" t="s">
        <v>813</v>
      </c>
      <c r="E618" s="2"/>
      <c r="F618" s="19"/>
    </row>
    <row r="619" spans="1:6" x14ac:dyDescent="0.25">
      <c r="A619" s="21">
        <v>5</v>
      </c>
      <c r="B619" s="21" t="s">
        <v>33</v>
      </c>
      <c r="C619" s="45">
        <v>5</v>
      </c>
      <c r="D619" s="19" t="s">
        <v>628</v>
      </c>
      <c r="E619" s="2"/>
      <c r="F619" s="19"/>
    </row>
    <row r="620" spans="1:6" x14ac:dyDescent="0.25">
      <c r="A620" s="21"/>
      <c r="B620" s="21"/>
      <c r="C620" s="45" t="s">
        <v>814</v>
      </c>
      <c r="D620" s="19"/>
      <c r="E620" s="2"/>
      <c r="F620" s="19"/>
    </row>
    <row r="621" spans="1:6" x14ac:dyDescent="0.25">
      <c r="A621" s="21">
        <v>6</v>
      </c>
      <c r="B621" s="19" t="s">
        <v>232</v>
      </c>
      <c r="C621" s="31">
        <v>15</v>
      </c>
      <c r="D621" s="19" t="s">
        <v>813</v>
      </c>
      <c r="E621" s="2"/>
      <c r="F621" s="19"/>
    </row>
    <row r="622" spans="1:6" x14ac:dyDescent="0.25">
      <c r="A622" s="21">
        <v>7</v>
      </c>
      <c r="B622" s="19" t="s">
        <v>804</v>
      </c>
      <c r="C622" s="31">
        <v>13</v>
      </c>
      <c r="D622" s="19" t="s">
        <v>813</v>
      </c>
      <c r="E622" s="2"/>
      <c r="F622" s="19"/>
    </row>
    <row r="623" spans="1:6" x14ac:dyDescent="0.25">
      <c r="A623" s="21">
        <v>8</v>
      </c>
      <c r="B623" s="19" t="s">
        <v>803</v>
      </c>
      <c r="C623" s="31">
        <v>10</v>
      </c>
      <c r="D623" s="19" t="s">
        <v>813</v>
      </c>
      <c r="E623" s="2"/>
      <c r="F623" s="19"/>
    </row>
    <row r="624" spans="1:6" x14ac:dyDescent="0.25">
      <c r="A624" s="21">
        <v>9</v>
      </c>
      <c r="B624" s="19" t="s">
        <v>806</v>
      </c>
      <c r="C624" s="31">
        <v>7</v>
      </c>
      <c r="D624" s="19" t="s">
        <v>813</v>
      </c>
      <c r="E624" s="2"/>
      <c r="F624" s="19"/>
    </row>
    <row r="625" spans="1:6" x14ac:dyDescent="0.25">
      <c r="A625" s="21"/>
      <c r="B625" s="21"/>
      <c r="C625" s="45" t="s">
        <v>815</v>
      </c>
      <c r="D625" s="19"/>
      <c r="E625" s="2"/>
      <c r="F625" s="19"/>
    </row>
    <row r="626" spans="1:6" x14ac:dyDescent="0.25">
      <c r="A626" s="21">
        <v>10</v>
      </c>
      <c r="B626" s="19" t="s">
        <v>800</v>
      </c>
      <c r="C626" s="31">
        <v>23</v>
      </c>
      <c r="D626" s="19" t="s">
        <v>813</v>
      </c>
      <c r="E626" s="2"/>
      <c r="F626" s="19"/>
    </row>
    <row r="627" spans="1:6" x14ac:dyDescent="0.25">
      <c r="A627" s="21">
        <v>11</v>
      </c>
      <c r="B627" s="19" t="s">
        <v>810</v>
      </c>
      <c r="C627" s="31">
        <v>12</v>
      </c>
      <c r="D627" s="19" t="s">
        <v>813</v>
      </c>
      <c r="E627" s="2"/>
      <c r="F627" s="19"/>
    </row>
    <row r="628" spans="1:6" x14ac:dyDescent="0.25">
      <c r="A628" s="21">
        <v>12</v>
      </c>
      <c r="B628" s="19" t="s">
        <v>811</v>
      </c>
      <c r="C628" s="31">
        <v>7</v>
      </c>
      <c r="D628" s="19" t="s">
        <v>813</v>
      </c>
      <c r="E628" s="2"/>
      <c r="F628" s="19"/>
    </row>
    <row r="629" spans="1:6" x14ac:dyDescent="0.25">
      <c r="A629" s="21">
        <v>13</v>
      </c>
      <c r="B629" s="19" t="s">
        <v>805</v>
      </c>
      <c r="C629" s="31">
        <v>5</v>
      </c>
      <c r="D629" s="19" t="s">
        <v>813</v>
      </c>
      <c r="E629" s="2"/>
      <c r="F629" s="19"/>
    </row>
    <row r="630" spans="1:6" x14ac:dyDescent="0.25">
      <c r="A630" s="21"/>
      <c r="B630" s="21"/>
      <c r="C630" s="45" t="s">
        <v>816</v>
      </c>
      <c r="D630" s="19"/>
      <c r="E630" s="2"/>
      <c r="F630" s="19"/>
    </row>
    <row r="631" spans="1:6" x14ac:dyDescent="0.25">
      <c r="A631" s="21">
        <v>14</v>
      </c>
      <c r="B631" s="19" t="s">
        <v>809</v>
      </c>
      <c r="C631" s="31">
        <v>7</v>
      </c>
      <c r="D631" s="19" t="s">
        <v>813</v>
      </c>
      <c r="E631" s="2"/>
      <c r="F631" s="19"/>
    </row>
    <row r="632" spans="1:6" x14ac:dyDescent="0.25">
      <c r="A632" s="21"/>
      <c r="B632" s="21"/>
      <c r="C632" s="45" t="s">
        <v>280</v>
      </c>
      <c r="D632" s="19"/>
      <c r="E632" s="2"/>
      <c r="F632" s="19"/>
    </row>
    <row r="633" spans="1:6" x14ac:dyDescent="0.25">
      <c r="A633" s="21">
        <v>15</v>
      </c>
      <c r="B633" s="19" t="s">
        <v>812</v>
      </c>
      <c r="C633" s="31">
        <v>19</v>
      </c>
      <c r="D633" s="19" t="s">
        <v>813</v>
      </c>
      <c r="E633" s="2"/>
      <c r="F633" s="19"/>
    </row>
    <row r="634" spans="1:6" x14ac:dyDescent="0.25">
      <c r="A634" s="21"/>
      <c r="B634" s="21" t="s">
        <v>480</v>
      </c>
      <c r="C634" s="45"/>
      <c r="D634" s="19"/>
      <c r="E634" s="2"/>
      <c r="F634" s="19"/>
    </row>
    <row r="635" spans="1:6" x14ac:dyDescent="0.25">
      <c r="A635" s="21"/>
      <c r="B635" s="19"/>
      <c r="C635" s="45"/>
      <c r="D635" s="19"/>
      <c r="E635" s="19"/>
      <c r="F635" s="19"/>
    </row>
    <row r="636" spans="1:6" x14ac:dyDescent="0.25">
      <c r="A636" s="21" t="s">
        <v>18</v>
      </c>
      <c r="B636" s="21"/>
      <c r="C636" s="45" t="s">
        <v>816</v>
      </c>
      <c r="D636" s="19" t="s">
        <v>186</v>
      </c>
      <c r="E636" s="2">
        <v>23</v>
      </c>
      <c r="F636" s="19" t="s">
        <v>262</v>
      </c>
    </row>
    <row r="637" spans="1:6" x14ac:dyDescent="0.25">
      <c r="A637" s="21">
        <v>1</v>
      </c>
      <c r="B637" s="19" t="s">
        <v>20</v>
      </c>
      <c r="C637" s="31">
        <v>23</v>
      </c>
      <c r="D637" s="19" t="s">
        <v>813</v>
      </c>
      <c r="E637" s="2"/>
      <c r="F637" s="19"/>
    </row>
    <row r="638" spans="1:6" x14ac:dyDescent="0.25">
      <c r="A638" s="21"/>
      <c r="B638" s="19"/>
      <c r="C638" s="31" t="s">
        <v>280</v>
      </c>
      <c r="D638" s="19"/>
      <c r="E638" s="2"/>
      <c r="F638" s="19"/>
    </row>
    <row r="639" spans="1:6" x14ac:dyDescent="0.25">
      <c r="A639" s="21">
        <v>2</v>
      </c>
      <c r="B639" s="19" t="s">
        <v>273</v>
      </c>
      <c r="C639" s="31">
        <v>22</v>
      </c>
      <c r="D639" s="19" t="s">
        <v>813</v>
      </c>
      <c r="E639" s="2"/>
      <c r="F639" s="19"/>
    </row>
    <row r="640" spans="1:6" x14ac:dyDescent="0.25">
      <c r="A640" s="21">
        <v>3</v>
      </c>
      <c r="B640" s="21" t="s">
        <v>23</v>
      </c>
      <c r="C640" s="45">
        <v>17</v>
      </c>
      <c r="D640" s="19" t="s">
        <v>628</v>
      </c>
      <c r="E640" s="2"/>
      <c r="F640" s="19"/>
    </row>
    <row r="641" spans="1:6" x14ac:dyDescent="0.25">
      <c r="A641" s="21">
        <v>4</v>
      </c>
      <c r="B641" s="19" t="s">
        <v>195</v>
      </c>
      <c r="C641" s="31">
        <v>14</v>
      </c>
      <c r="D641" s="19" t="s">
        <v>813</v>
      </c>
      <c r="E641" s="2"/>
      <c r="F641" s="19"/>
    </row>
    <row r="642" spans="1:6" x14ac:dyDescent="0.25">
      <c r="A642" s="21"/>
      <c r="B642" s="21" t="s">
        <v>480</v>
      </c>
      <c r="C642" s="45"/>
      <c r="E642" s="2"/>
    </row>
    <row r="643" spans="1:6" x14ac:dyDescent="0.25">
      <c r="A643" s="21"/>
      <c r="B643" s="21"/>
      <c r="C643" s="45"/>
      <c r="D643" s="19"/>
      <c r="E643" s="19"/>
      <c r="F643" s="19"/>
    </row>
    <row r="644" spans="1:6" x14ac:dyDescent="0.25">
      <c r="A644" s="21"/>
      <c r="B644" s="21" t="s">
        <v>659</v>
      </c>
      <c r="C644" s="45"/>
    </row>
    <row r="645" spans="1:6" x14ac:dyDescent="0.25">
      <c r="A645" s="21" t="s">
        <v>31</v>
      </c>
      <c r="B645" s="21"/>
      <c r="C645" s="45"/>
      <c r="D645" s="4" t="s">
        <v>152</v>
      </c>
      <c r="E645" s="2">
        <f>SUM(C646:C663)/18</f>
        <v>139.72166666666666</v>
      </c>
      <c r="F645" t="s">
        <v>153</v>
      </c>
    </row>
    <row r="646" spans="1:6" x14ac:dyDescent="0.25">
      <c r="A646" s="21">
        <v>1</v>
      </c>
      <c r="B646" s="21" t="s">
        <v>33</v>
      </c>
      <c r="C646" s="45">
        <v>174.5</v>
      </c>
      <c r="D646" t="s">
        <v>586</v>
      </c>
      <c r="E646" s="2"/>
      <c r="F646" s="19"/>
    </row>
    <row r="647" spans="1:6" x14ac:dyDescent="0.25">
      <c r="A647" s="21">
        <v>1</v>
      </c>
      <c r="B647" s="21" t="s">
        <v>4</v>
      </c>
      <c r="C647" s="45">
        <v>171.35</v>
      </c>
      <c r="D647" t="s">
        <v>790</v>
      </c>
      <c r="E647" s="2"/>
    </row>
    <row r="648" spans="1:6" x14ac:dyDescent="0.25">
      <c r="A648" s="21">
        <v>2</v>
      </c>
      <c r="B648" s="21" t="s">
        <v>163</v>
      </c>
      <c r="C648" s="45">
        <v>162.9</v>
      </c>
      <c r="D648" t="s">
        <v>530</v>
      </c>
      <c r="E648" s="2"/>
    </row>
    <row r="649" spans="1:6" x14ac:dyDescent="0.25">
      <c r="A649" s="21">
        <v>3</v>
      </c>
      <c r="B649" s="21" t="s">
        <v>1</v>
      </c>
      <c r="C649" s="45">
        <v>160.4</v>
      </c>
      <c r="D649" t="s">
        <v>530</v>
      </c>
      <c r="E649" s="2"/>
    </row>
    <row r="650" spans="1:6" x14ac:dyDescent="0.25">
      <c r="A650" s="21">
        <v>5</v>
      </c>
      <c r="B650" s="21" t="s">
        <v>5</v>
      </c>
      <c r="C650" s="45">
        <v>152.5</v>
      </c>
      <c r="D650" t="s">
        <v>530</v>
      </c>
      <c r="E650" s="2"/>
    </row>
    <row r="651" spans="1:6" x14ac:dyDescent="0.25">
      <c r="A651" s="21">
        <v>6</v>
      </c>
      <c r="B651" s="21" t="s">
        <v>7</v>
      </c>
      <c r="C651" s="45">
        <v>150</v>
      </c>
      <c r="D651" t="s">
        <v>530</v>
      </c>
      <c r="E651" s="2"/>
    </row>
    <row r="652" spans="1:6" x14ac:dyDescent="0.25">
      <c r="A652" s="21">
        <v>7</v>
      </c>
      <c r="B652" s="21" t="s">
        <v>32</v>
      </c>
      <c r="C652" s="45">
        <v>147.5</v>
      </c>
      <c r="D652" t="s">
        <v>530</v>
      </c>
      <c r="E652" s="2"/>
    </row>
    <row r="653" spans="1:6" x14ac:dyDescent="0.25">
      <c r="A653" s="21">
        <v>8</v>
      </c>
      <c r="B653" s="21" t="s">
        <v>291</v>
      </c>
      <c r="C653" s="45">
        <v>141</v>
      </c>
      <c r="D653" s="19" t="s">
        <v>586</v>
      </c>
      <c r="E653" s="2"/>
    </row>
    <row r="654" spans="1:6" x14ac:dyDescent="0.25">
      <c r="A654" s="21">
        <v>8</v>
      </c>
      <c r="B654" s="21" t="s">
        <v>147</v>
      </c>
      <c r="C654" s="45">
        <v>141</v>
      </c>
      <c r="D654" s="19" t="s">
        <v>586</v>
      </c>
      <c r="E654" s="2"/>
      <c r="F654" s="19"/>
    </row>
    <row r="655" spans="1:6" x14ac:dyDescent="0.25">
      <c r="A655" s="21">
        <v>9</v>
      </c>
      <c r="B655" s="21" t="s">
        <v>11</v>
      </c>
      <c r="C655" s="45">
        <v>140.32</v>
      </c>
      <c r="D655" t="s">
        <v>530</v>
      </c>
      <c r="E655" s="2"/>
    </row>
    <row r="656" spans="1:6" x14ac:dyDescent="0.25">
      <c r="A656" s="21">
        <v>10</v>
      </c>
      <c r="B656" s="21" t="s">
        <v>539</v>
      </c>
      <c r="C656" s="45">
        <v>135.32</v>
      </c>
      <c r="D656" t="s">
        <v>530</v>
      </c>
      <c r="E656" s="2"/>
    </row>
    <row r="657" spans="1:6" x14ac:dyDescent="0.25">
      <c r="A657" s="21">
        <v>10</v>
      </c>
      <c r="B657" s="21" t="s">
        <v>536</v>
      </c>
      <c r="C657" s="45">
        <v>135.32</v>
      </c>
      <c r="D657" t="s">
        <v>530</v>
      </c>
      <c r="E657" s="2"/>
    </row>
    <row r="658" spans="1:6" x14ac:dyDescent="0.25">
      <c r="A658" s="21">
        <v>10</v>
      </c>
      <c r="B658" s="21" t="s">
        <v>10</v>
      </c>
      <c r="C658" s="45">
        <v>130.32</v>
      </c>
      <c r="D658" t="s">
        <v>530</v>
      </c>
      <c r="E658" s="2"/>
    </row>
    <row r="659" spans="1:6" x14ac:dyDescent="0.25">
      <c r="A659" s="21">
        <v>10</v>
      </c>
      <c r="B659" s="21" t="s">
        <v>533</v>
      </c>
      <c r="C659" s="45">
        <v>130.32</v>
      </c>
      <c r="D659" t="s">
        <v>530</v>
      </c>
      <c r="E659" s="2"/>
    </row>
    <row r="660" spans="1:6" x14ac:dyDescent="0.25">
      <c r="A660" s="21">
        <v>13</v>
      </c>
      <c r="B660" s="21" t="s">
        <v>537</v>
      </c>
      <c r="C660" s="45">
        <v>125.32</v>
      </c>
      <c r="D660" t="s">
        <v>530</v>
      </c>
      <c r="E660" s="2"/>
    </row>
    <row r="661" spans="1:6" x14ac:dyDescent="0.25">
      <c r="A661" s="21">
        <v>14</v>
      </c>
      <c r="B661" s="21" t="s">
        <v>350</v>
      </c>
      <c r="C661" s="45">
        <v>117</v>
      </c>
      <c r="D661" s="19" t="s">
        <v>586</v>
      </c>
      <c r="E661" s="2"/>
      <c r="F661" s="19"/>
    </row>
    <row r="662" spans="1:6" x14ac:dyDescent="0.25">
      <c r="A662" s="21">
        <v>15</v>
      </c>
      <c r="B662" s="21" t="s">
        <v>17</v>
      </c>
      <c r="C662" s="45">
        <v>109.22</v>
      </c>
      <c r="D662" t="s">
        <v>530</v>
      </c>
      <c r="E662" s="2"/>
    </row>
    <row r="663" spans="1:6" x14ac:dyDescent="0.25">
      <c r="A663" s="21">
        <v>16</v>
      </c>
      <c r="B663" s="21" t="s">
        <v>541</v>
      </c>
      <c r="C663" s="45">
        <v>90.7</v>
      </c>
      <c r="D663" t="s">
        <v>530</v>
      </c>
      <c r="E663" s="2"/>
    </row>
    <row r="664" spans="1:6" x14ac:dyDescent="0.25">
      <c r="A664" s="21"/>
      <c r="B664" s="21"/>
      <c r="C664" s="45"/>
      <c r="E664" s="2"/>
    </row>
    <row r="665" spans="1:6" x14ac:dyDescent="0.25">
      <c r="A665" s="21"/>
      <c r="B665" s="21" t="s">
        <v>480</v>
      </c>
      <c r="C665" s="45"/>
      <c r="E665" s="2"/>
    </row>
    <row r="666" spans="1:6" x14ac:dyDescent="0.25">
      <c r="A666" s="21" t="s">
        <v>27</v>
      </c>
      <c r="B666" s="21"/>
      <c r="C666" s="45"/>
      <c r="D666" s="4" t="s">
        <v>152</v>
      </c>
      <c r="E666" s="2">
        <f>SUM(C667:C671)/5</f>
        <v>92.986000000000018</v>
      </c>
      <c r="F666" t="s">
        <v>153</v>
      </c>
    </row>
    <row r="667" spans="1:6" x14ac:dyDescent="0.25">
      <c r="A667" s="21">
        <v>1</v>
      </c>
      <c r="B667" s="21" t="s">
        <v>532</v>
      </c>
      <c r="C667" s="45">
        <v>117.22</v>
      </c>
      <c r="D667" t="s">
        <v>530</v>
      </c>
      <c r="E667" s="2"/>
    </row>
    <row r="668" spans="1:6" x14ac:dyDescent="0.25">
      <c r="A668" s="21">
        <v>2</v>
      </c>
      <c r="B668" s="21" t="s">
        <v>20</v>
      </c>
      <c r="C668" s="45">
        <v>112.07</v>
      </c>
      <c r="D668" t="s">
        <v>367</v>
      </c>
      <c r="E668" s="2"/>
    </row>
    <row r="669" spans="1:6" x14ac:dyDescent="0.25">
      <c r="A669" s="21">
        <v>2</v>
      </c>
      <c r="B669" s="21" t="s">
        <v>22</v>
      </c>
      <c r="C669" s="45">
        <v>90.7</v>
      </c>
      <c r="D669" t="s">
        <v>530</v>
      </c>
      <c r="E669" s="2"/>
    </row>
    <row r="670" spans="1:6" x14ac:dyDescent="0.25">
      <c r="A670" s="21">
        <v>3</v>
      </c>
      <c r="B670" s="21" t="s">
        <v>24</v>
      </c>
      <c r="C670" s="45">
        <v>72.47</v>
      </c>
      <c r="D670" t="s">
        <v>530</v>
      </c>
      <c r="E670" s="2"/>
    </row>
    <row r="671" spans="1:6" x14ac:dyDescent="0.25">
      <c r="A671" s="21">
        <v>3</v>
      </c>
      <c r="B671" s="21" t="s">
        <v>195</v>
      </c>
      <c r="C671" s="45">
        <v>72.47</v>
      </c>
      <c r="D671" t="s">
        <v>530</v>
      </c>
      <c r="E671" s="2"/>
    </row>
    <row r="672" spans="1:6" x14ac:dyDescent="0.25">
      <c r="A672" s="21"/>
      <c r="B672" s="21" t="s">
        <v>480</v>
      </c>
      <c r="C672" s="45"/>
      <c r="E672" s="2"/>
    </row>
    <row r="673" spans="1:13" x14ac:dyDescent="0.25">
      <c r="A673" s="21"/>
      <c r="B673" s="21"/>
      <c r="C673" s="45"/>
      <c r="D673" s="19"/>
      <c r="E673" s="19"/>
      <c r="F673" s="19"/>
    </row>
    <row r="674" spans="1:13" x14ac:dyDescent="0.25">
      <c r="A674" s="21"/>
      <c r="B674" s="21" t="s">
        <v>681</v>
      </c>
      <c r="C674" s="45"/>
    </row>
    <row r="675" spans="1:13" x14ac:dyDescent="0.25">
      <c r="A675" s="21" t="s">
        <v>31</v>
      </c>
      <c r="B675" s="21"/>
      <c r="C675" s="45" t="s">
        <v>590</v>
      </c>
      <c r="D675" s="19"/>
      <c r="E675" s="2"/>
      <c r="F675" s="19"/>
    </row>
    <row r="676" spans="1:13" x14ac:dyDescent="0.25">
      <c r="A676" s="21">
        <v>1</v>
      </c>
      <c r="B676" s="26" t="s">
        <v>4</v>
      </c>
      <c r="C676" s="31">
        <v>27</v>
      </c>
      <c r="D676" s="19" t="s">
        <v>885</v>
      </c>
      <c r="E676" s="2"/>
      <c r="F676" s="19"/>
    </row>
    <row r="677" spans="1:13" x14ac:dyDescent="0.25">
      <c r="A677" s="21">
        <v>2</v>
      </c>
      <c r="B677" s="26" t="s">
        <v>880</v>
      </c>
      <c r="C677" s="31">
        <v>24</v>
      </c>
      <c r="D677" s="19" t="s">
        <v>885</v>
      </c>
      <c r="E677" s="2"/>
      <c r="F677" s="19"/>
    </row>
    <row r="678" spans="1:13" x14ac:dyDescent="0.25">
      <c r="A678" s="21">
        <v>3</v>
      </c>
      <c r="B678" s="26" t="s">
        <v>163</v>
      </c>
      <c r="C678" s="31">
        <v>22</v>
      </c>
      <c r="D678" s="19" t="s">
        <v>885</v>
      </c>
      <c r="E678" s="2"/>
      <c r="F678" s="19"/>
    </row>
    <row r="679" spans="1:13" x14ac:dyDescent="0.25">
      <c r="A679" s="21">
        <v>4</v>
      </c>
      <c r="B679" s="26" t="s">
        <v>881</v>
      </c>
      <c r="C679" s="31">
        <v>19</v>
      </c>
      <c r="D679" s="19" t="s">
        <v>885</v>
      </c>
      <c r="E679" s="2"/>
      <c r="F679" s="19"/>
    </row>
    <row r="680" spans="1:13" s="19" customFormat="1" x14ac:dyDescent="0.25">
      <c r="A680" s="21">
        <v>4</v>
      </c>
      <c r="B680" s="22" t="s">
        <v>33</v>
      </c>
      <c r="C680" s="31">
        <v>19</v>
      </c>
      <c r="D680" s="19" t="s">
        <v>1027</v>
      </c>
      <c r="E680" s="2"/>
      <c r="M680" s="20"/>
    </row>
    <row r="681" spans="1:13" s="19" customFormat="1" x14ac:dyDescent="0.25">
      <c r="A681" s="21">
        <v>6</v>
      </c>
      <c r="B681" s="22" t="s">
        <v>215</v>
      </c>
      <c r="C681" s="31">
        <v>18</v>
      </c>
      <c r="D681" s="19" t="s">
        <v>1027</v>
      </c>
      <c r="E681" s="2"/>
      <c r="M681" s="20"/>
    </row>
    <row r="682" spans="1:13" x14ac:dyDescent="0.25">
      <c r="A682" s="21">
        <v>7</v>
      </c>
      <c r="B682" s="26" t="s">
        <v>343</v>
      </c>
      <c r="C682" s="31">
        <v>15</v>
      </c>
      <c r="D682" s="19" t="s">
        <v>885</v>
      </c>
      <c r="E682" s="2"/>
      <c r="F682" s="19"/>
    </row>
    <row r="683" spans="1:13" x14ac:dyDescent="0.25">
      <c r="A683" s="21">
        <v>8</v>
      </c>
      <c r="B683" s="26" t="s">
        <v>882</v>
      </c>
      <c r="C683" s="31">
        <v>7</v>
      </c>
      <c r="D683" s="19" t="s">
        <v>885</v>
      </c>
      <c r="E683" s="2"/>
      <c r="F683" s="19"/>
    </row>
    <row r="684" spans="1:13" x14ac:dyDescent="0.25">
      <c r="A684" s="21">
        <v>9</v>
      </c>
      <c r="B684" s="26" t="s">
        <v>126</v>
      </c>
      <c r="C684" s="31">
        <v>6</v>
      </c>
      <c r="D684" s="19" t="s">
        <v>885</v>
      </c>
      <c r="E684" s="2"/>
      <c r="F684" s="19"/>
    </row>
    <row r="685" spans="1:13" x14ac:dyDescent="0.25">
      <c r="A685" s="21"/>
      <c r="B685" s="21"/>
      <c r="C685" s="45" t="s">
        <v>886</v>
      </c>
      <c r="D685" s="26"/>
      <c r="E685" s="2"/>
      <c r="F685" s="19"/>
    </row>
    <row r="686" spans="1:13" x14ac:dyDescent="0.25">
      <c r="A686" s="21">
        <v>8</v>
      </c>
      <c r="B686" s="26" t="s">
        <v>232</v>
      </c>
      <c r="C686" s="31">
        <v>9</v>
      </c>
      <c r="D686" s="19" t="s">
        <v>885</v>
      </c>
      <c r="E686" s="2"/>
      <c r="F686" s="19"/>
    </row>
    <row r="687" spans="1:13" x14ac:dyDescent="0.25">
      <c r="A687" s="21">
        <v>8</v>
      </c>
      <c r="B687" s="26" t="s">
        <v>144</v>
      </c>
      <c r="C687" s="31">
        <v>9</v>
      </c>
      <c r="D687" s="19" t="s">
        <v>885</v>
      </c>
      <c r="E687" s="2"/>
      <c r="F687" s="19"/>
    </row>
    <row r="688" spans="1:13" x14ac:dyDescent="0.25">
      <c r="A688" s="21">
        <v>10</v>
      </c>
      <c r="B688" s="26" t="s">
        <v>350</v>
      </c>
      <c r="C688" s="31">
        <v>5</v>
      </c>
      <c r="D688" s="19" t="s">
        <v>885</v>
      </c>
      <c r="E688" s="2"/>
      <c r="F688" s="19"/>
    </row>
    <row r="689" spans="1:6" x14ac:dyDescent="0.25">
      <c r="A689" s="21">
        <v>10</v>
      </c>
      <c r="B689" s="26" t="s">
        <v>10</v>
      </c>
      <c r="C689" s="31">
        <v>5</v>
      </c>
      <c r="D689" s="19" t="s">
        <v>885</v>
      </c>
      <c r="E689" s="2"/>
      <c r="F689" s="19"/>
    </row>
    <row r="690" spans="1:6" x14ac:dyDescent="0.25">
      <c r="A690" s="21">
        <v>10</v>
      </c>
      <c r="B690" s="26" t="s">
        <v>883</v>
      </c>
      <c r="C690" s="31">
        <v>5</v>
      </c>
      <c r="D690" s="19" t="s">
        <v>885</v>
      </c>
      <c r="E690" s="2"/>
      <c r="F690" s="19"/>
    </row>
    <row r="691" spans="1:6" x14ac:dyDescent="0.25">
      <c r="A691" s="21"/>
      <c r="B691" s="21"/>
      <c r="C691" s="45" t="s">
        <v>889</v>
      </c>
      <c r="D691" s="26"/>
      <c r="E691" s="2"/>
      <c r="F691" s="19"/>
    </row>
    <row r="692" spans="1:6" x14ac:dyDescent="0.25">
      <c r="A692" s="21">
        <v>13</v>
      </c>
      <c r="B692" s="26" t="s">
        <v>288</v>
      </c>
      <c r="C692" s="31">
        <v>2</v>
      </c>
      <c r="D692" s="19" t="s">
        <v>885</v>
      </c>
      <c r="E692" s="2"/>
      <c r="F692" s="19"/>
    </row>
    <row r="693" spans="1:6" x14ac:dyDescent="0.25">
      <c r="A693" s="21"/>
      <c r="B693" s="21"/>
      <c r="C693" s="45" t="s">
        <v>887</v>
      </c>
      <c r="D693" s="26"/>
      <c r="E693" s="2"/>
      <c r="F693" s="19"/>
    </row>
    <row r="694" spans="1:6" x14ac:dyDescent="0.25">
      <c r="A694" s="21">
        <v>14</v>
      </c>
      <c r="B694" s="26" t="s">
        <v>249</v>
      </c>
      <c r="C694" s="31">
        <v>12</v>
      </c>
      <c r="D694" s="19" t="s">
        <v>885</v>
      </c>
      <c r="E694" s="2"/>
      <c r="F694" s="19"/>
    </row>
    <row r="695" spans="1:6" x14ac:dyDescent="0.25">
      <c r="A695" s="21"/>
      <c r="B695" s="21"/>
      <c r="C695" s="45"/>
      <c r="D695" s="26"/>
      <c r="E695" s="2"/>
      <c r="F695" s="19"/>
    </row>
    <row r="696" spans="1:6" x14ac:dyDescent="0.25">
      <c r="A696" s="21"/>
      <c r="B696" s="21" t="s">
        <v>480</v>
      </c>
      <c r="C696" s="45"/>
      <c r="D696" s="26"/>
      <c r="E696" s="2"/>
      <c r="F696" s="19"/>
    </row>
    <row r="697" spans="1:6" x14ac:dyDescent="0.25">
      <c r="A697" s="21" t="s">
        <v>27</v>
      </c>
      <c r="B697" s="21"/>
      <c r="C697" s="45" t="s">
        <v>886</v>
      </c>
      <c r="D697" s="26"/>
      <c r="E697" s="2"/>
      <c r="F697" s="19"/>
    </row>
    <row r="698" spans="1:6" x14ac:dyDescent="0.25">
      <c r="A698" s="21">
        <v>1</v>
      </c>
      <c r="B698" s="26" t="s">
        <v>518</v>
      </c>
      <c r="C698" s="31">
        <v>12</v>
      </c>
      <c r="D698" s="19" t="s">
        <v>885</v>
      </c>
      <c r="E698" s="2"/>
      <c r="F698" s="19"/>
    </row>
    <row r="699" spans="1:6" x14ac:dyDescent="0.25">
      <c r="A699" s="21"/>
      <c r="B699" s="21"/>
      <c r="C699" s="45" t="s">
        <v>887</v>
      </c>
      <c r="D699" s="26"/>
      <c r="E699" s="2"/>
      <c r="F699" s="19"/>
    </row>
    <row r="700" spans="1:6" x14ac:dyDescent="0.25">
      <c r="A700" s="21">
        <v>2</v>
      </c>
      <c r="B700" s="26" t="s">
        <v>20</v>
      </c>
      <c r="C700" s="31">
        <v>11</v>
      </c>
      <c r="D700" s="19" t="s">
        <v>885</v>
      </c>
      <c r="E700" s="2"/>
      <c r="F700" s="19"/>
    </row>
    <row r="701" spans="1:6" x14ac:dyDescent="0.25">
      <c r="A701" s="21"/>
      <c r="B701" s="21"/>
      <c r="C701" s="45" t="s">
        <v>888</v>
      </c>
      <c r="D701" s="26"/>
      <c r="E701" s="2"/>
      <c r="F701" s="19"/>
    </row>
    <row r="702" spans="1:6" x14ac:dyDescent="0.25">
      <c r="A702" s="21">
        <v>3</v>
      </c>
      <c r="B702" s="26" t="s">
        <v>195</v>
      </c>
      <c r="C702" s="31">
        <v>7</v>
      </c>
      <c r="D702" s="19" t="s">
        <v>885</v>
      </c>
      <c r="E702" s="2"/>
      <c r="F702" s="19"/>
    </row>
    <row r="703" spans="1:6" x14ac:dyDescent="0.25">
      <c r="A703" s="21"/>
      <c r="B703" s="19"/>
      <c r="C703" s="20" t="s">
        <v>325</v>
      </c>
      <c r="D703" s="19"/>
      <c r="E703" s="2"/>
      <c r="F703" s="19"/>
    </row>
    <row r="704" spans="1:6" x14ac:dyDescent="0.25">
      <c r="A704" s="21">
        <v>4</v>
      </c>
      <c r="B704" s="26" t="s">
        <v>884</v>
      </c>
      <c r="C704" s="31">
        <v>16</v>
      </c>
      <c r="D704" s="19" t="s">
        <v>885</v>
      </c>
      <c r="E704" s="2"/>
      <c r="F704" s="19"/>
    </row>
    <row r="705" spans="1:6" x14ac:dyDescent="0.25">
      <c r="A705" s="21"/>
      <c r="B705" s="19"/>
      <c r="C705" s="31" t="s">
        <v>336</v>
      </c>
      <c r="D705" s="19"/>
      <c r="E705" s="2"/>
      <c r="F705" s="19"/>
    </row>
    <row r="706" spans="1:6" x14ac:dyDescent="0.25">
      <c r="A706" s="21">
        <v>5</v>
      </c>
      <c r="B706" s="26" t="s">
        <v>843</v>
      </c>
      <c r="C706" s="31">
        <v>20</v>
      </c>
      <c r="D706" s="19" t="s">
        <v>885</v>
      </c>
      <c r="E706" s="2"/>
      <c r="F706" s="19"/>
    </row>
    <row r="707" spans="1:6" x14ac:dyDescent="0.25">
      <c r="A707" s="21"/>
      <c r="B707" s="21" t="s">
        <v>480</v>
      </c>
      <c r="C707" s="45"/>
      <c r="D707" s="19"/>
      <c r="E707" s="19"/>
      <c r="F707" s="19"/>
    </row>
    <row r="708" spans="1:6" x14ac:dyDescent="0.25">
      <c r="A708" s="21"/>
      <c r="B708" s="21"/>
      <c r="C708" s="45"/>
      <c r="D708" s="19"/>
      <c r="E708" s="19"/>
      <c r="F708" s="19"/>
    </row>
    <row r="709" spans="1:6" x14ac:dyDescent="0.25">
      <c r="A709" s="21"/>
      <c r="B709" s="21" t="s">
        <v>751</v>
      </c>
      <c r="C709" s="45"/>
    </row>
    <row r="710" spans="1:6" x14ac:dyDescent="0.25">
      <c r="A710" s="21" t="s">
        <v>31</v>
      </c>
      <c r="B710" s="21"/>
      <c r="C710" s="45"/>
      <c r="D710" s="19"/>
      <c r="E710" s="19"/>
      <c r="F710" s="19"/>
    </row>
    <row r="711" spans="1:6" x14ac:dyDescent="0.25">
      <c r="A711" s="21"/>
      <c r="B711" s="21" t="s">
        <v>480</v>
      </c>
      <c r="C711" s="45"/>
      <c r="D711" s="19"/>
      <c r="E711" s="19"/>
      <c r="F711" s="19"/>
    </row>
    <row r="712" spans="1:6" x14ac:dyDescent="0.25">
      <c r="A712" s="21" t="s">
        <v>27</v>
      </c>
      <c r="B712" s="21"/>
      <c r="C712" s="45"/>
    </row>
    <row r="713" spans="1:6" x14ac:dyDescent="0.25">
      <c r="A713" s="21"/>
      <c r="B713" s="21" t="s">
        <v>480</v>
      </c>
      <c r="C713" s="45"/>
    </row>
  </sheetData>
  <sortState ref="L311:P349">
    <sortCondition descending="1" ref="M311:M349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2"/>
  <sheetViews>
    <sheetView topLeftCell="A239" workbookViewId="0">
      <selection activeCell="A255" sqref="A255"/>
    </sheetView>
  </sheetViews>
  <sheetFormatPr baseColWidth="10" defaultRowHeight="15" x14ac:dyDescent="0.25"/>
  <cols>
    <col min="1" max="1" width="3.5703125" customWidth="1"/>
    <col min="2" max="2" width="22" customWidth="1"/>
    <col min="4" max="4" width="32" customWidth="1"/>
    <col min="12" max="12" width="22.28515625" customWidth="1"/>
  </cols>
  <sheetData>
    <row r="1" spans="1:6" x14ac:dyDescent="0.25">
      <c r="A1" s="21"/>
      <c r="B1" s="43" t="s">
        <v>645</v>
      </c>
      <c r="C1" s="45"/>
    </row>
    <row r="2" spans="1:6" x14ac:dyDescent="0.25">
      <c r="A2" s="21"/>
      <c r="B2" s="21"/>
      <c r="C2" s="45"/>
    </row>
    <row r="3" spans="1:6" x14ac:dyDescent="0.25">
      <c r="A3" s="21"/>
      <c r="B3" s="21" t="s">
        <v>683</v>
      </c>
      <c r="C3" s="45"/>
      <c r="D3" t="s">
        <v>551</v>
      </c>
    </row>
    <row r="4" spans="1:6" x14ac:dyDescent="0.25">
      <c r="A4" s="21" t="s">
        <v>31</v>
      </c>
      <c r="B4" s="21"/>
      <c r="C4" s="45"/>
      <c r="D4" s="4" t="s">
        <v>152</v>
      </c>
      <c r="E4" s="2">
        <f>SUM(C5:C22)/17</f>
        <v>6.1152941176470552</v>
      </c>
      <c r="F4" t="s">
        <v>153</v>
      </c>
    </row>
    <row r="5" spans="1:6" x14ac:dyDescent="0.25">
      <c r="A5" s="21">
        <v>1</v>
      </c>
      <c r="B5" s="21" t="s">
        <v>4</v>
      </c>
      <c r="C5" s="45">
        <v>8.1199999999999992</v>
      </c>
      <c r="D5" t="s">
        <v>783</v>
      </c>
      <c r="E5" s="2"/>
    </row>
    <row r="6" spans="1:6" s="19" customFormat="1" x14ac:dyDescent="0.25">
      <c r="A6" s="21">
        <v>2</v>
      </c>
      <c r="B6" s="21" t="s">
        <v>215</v>
      </c>
      <c r="C6" s="45">
        <v>7.62</v>
      </c>
      <c r="D6" s="19" t="s">
        <v>1036</v>
      </c>
      <c r="E6" s="2"/>
    </row>
    <row r="7" spans="1:6" x14ac:dyDescent="0.25">
      <c r="A7" s="21">
        <v>3</v>
      </c>
      <c r="B7" s="21" t="s">
        <v>33</v>
      </c>
      <c r="C7" s="45">
        <v>7.26</v>
      </c>
      <c r="D7" t="s">
        <v>530</v>
      </c>
      <c r="E7" s="2"/>
    </row>
    <row r="8" spans="1:6" x14ac:dyDescent="0.25">
      <c r="A8" s="21">
        <v>3</v>
      </c>
      <c r="B8" s="21" t="s">
        <v>1</v>
      </c>
      <c r="C8" s="45">
        <v>7.26</v>
      </c>
      <c r="D8" t="s">
        <v>530</v>
      </c>
      <c r="E8" s="2"/>
    </row>
    <row r="9" spans="1:6" x14ac:dyDescent="0.25">
      <c r="A9" s="21">
        <v>3</v>
      </c>
      <c r="B9" s="21" t="s">
        <v>163</v>
      </c>
      <c r="C9" s="45">
        <v>7.26</v>
      </c>
      <c r="D9" t="s">
        <v>530</v>
      </c>
      <c r="E9" s="2"/>
    </row>
    <row r="10" spans="1:6" x14ac:dyDescent="0.25">
      <c r="A10" s="21">
        <v>6</v>
      </c>
      <c r="B10" s="21" t="s">
        <v>537</v>
      </c>
      <c r="C10" s="45">
        <v>6.16</v>
      </c>
      <c r="D10" t="s">
        <v>530</v>
      </c>
      <c r="E10" s="2"/>
    </row>
    <row r="11" spans="1:6" x14ac:dyDescent="0.25">
      <c r="A11" s="21">
        <v>6</v>
      </c>
      <c r="B11" s="21" t="s">
        <v>7</v>
      </c>
      <c r="C11" s="45">
        <v>6.16</v>
      </c>
      <c r="D11" t="s">
        <v>530</v>
      </c>
      <c r="E11" s="2"/>
    </row>
    <row r="12" spans="1:6" x14ac:dyDescent="0.25">
      <c r="A12" s="21">
        <v>6</v>
      </c>
      <c r="B12" s="21" t="s">
        <v>32</v>
      </c>
      <c r="C12" s="45">
        <v>6.16</v>
      </c>
      <c r="D12" t="s">
        <v>530</v>
      </c>
      <c r="E12" s="2"/>
    </row>
    <row r="13" spans="1:6" x14ac:dyDescent="0.25">
      <c r="A13" s="21">
        <v>9</v>
      </c>
      <c r="B13" s="21" t="s">
        <v>11</v>
      </c>
      <c r="C13" s="45">
        <v>5.66</v>
      </c>
      <c r="D13" t="s">
        <v>530</v>
      </c>
      <c r="E13" s="2"/>
    </row>
    <row r="14" spans="1:6" x14ac:dyDescent="0.25">
      <c r="A14" s="21">
        <v>9</v>
      </c>
      <c r="B14" s="21" t="s">
        <v>536</v>
      </c>
      <c r="C14" s="45">
        <v>5.66</v>
      </c>
      <c r="D14" t="s">
        <v>530</v>
      </c>
      <c r="E14" s="2"/>
    </row>
    <row r="15" spans="1:6" x14ac:dyDescent="0.25">
      <c r="A15" s="21">
        <v>9</v>
      </c>
      <c r="B15" s="21" t="s">
        <v>10</v>
      </c>
      <c r="C15" s="45">
        <v>5.66</v>
      </c>
      <c r="D15" t="s">
        <v>530</v>
      </c>
      <c r="E15" s="2"/>
    </row>
    <row r="16" spans="1:6" x14ac:dyDescent="0.25">
      <c r="A16" s="21">
        <v>12</v>
      </c>
      <c r="B16" s="21" t="s">
        <v>540</v>
      </c>
      <c r="C16" s="45">
        <v>4.5999999999999996</v>
      </c>
      <c r="D16" t="s">
        <v>530</v>
      </c>
      <c r="E16" s="2"/>
    </row>
    <row r="17" spans="1:6" x14ac:dyDescent="0.25">
      <c r="A17" s="21">
        <v>12</v>
      </c>
      <c r="B17" s="21" t="s">
        <v>539</v>
      </c>
      <c r="C17" s="45">
        <v>4.5999999999999996</v>
      </c>
      <c r="D17" t="s">
        <v>530</v>
      </c>
      <c r="E17" s="2"/>
    </row>
    <row r="18" spans="1:6" x14ac:dyDescent="0.25">
      <c r="A18" s="21">
        <v>12</v>
      </c>
      <c r="B18" s="21" t="s">
        <v>535</v>
      </c>
      <c r="C18" s="45">
        <v>4.5999999999999996</v>
      </c>
      <c r="D18" t="s">
        <v>530</v>
      </c>
      <c r="E18" s="2"/>
    </row>
    <row r="19" spans="1:6" x14ac:dyDescent="0.25">
      <c r="A19" s="21">
        <v>12</v>
      </c>
      <c r="B19" s="21" t="s">
        <v>17</v>
      </c>
      <c r="C19" s="45">
        <v>4.5999999999999996</v>
      </c>
      <c r="D19" t="s">
        <v>530</v>
      </c>
      <c r="E19" s="2"/>
    </row>
    <row r="20" spans="1:6" x14ac:dyDescent="0.25">
      <c r="A20" s="21">
        <v>12</v>
      </c>
      <c r="B20" s="21" t="s">
        <v>533</v>
      </c>
      <c r="C20" s="45">
        <v>4.5999999999999996</v>
      </c>
      <c r="D20" t="s">
        <v>530</v>
      </c>
      <c r="E20" s="2"/>
    </row>
    <row r="21" spans="1:6" x14ac:dyDescent="0.25">
      <c r="A21" s="21">
        <v>12</v>
      </c>
      <c r="B21" s="21" t="s">
        <v>5</v>
      </c>
      <c r="C21" s="45">
        <v>4.5999999999999996</v>
      </c>
      <c r="D21" t="s">
        <v>530</v>
      </c>
      <c r="E21" s="2"/>
    </row>
    <row r="22" spans="1:6" x14ac:dyDescent="0.25">
      <c r="A22" s="21">
        <v>18</v>
      </c>
      <c r="B22" s="21" t="s">
        <v>541</v>
      </c>
      <c r="C22" s="45">
        <v>3.38</v>
      </c>
      <c r="D22" t="s">
        <v>530</v>
      </c>
      <c r="E22" s="2"/>
    </row>
    <row r="23" spans="1:6" x14ac:dyDescent="0.25">
      <c r="A23" s="21"/>
      <c r="B23" s="21" t="s">
        <v>480</v>
      </c>
      <c r="C23" s="45"/>
      <c r="E23" s="2"/>
    </row>
    <row r="24" spans="1:6" x14ac:dyDescent="0.25">
      <c r="A24" s="21" t="s">
        <v>27</v>
      </c>
      <c r="B24" s="21"/>
      <c r="C24" s="45"/>
      <c r="D24" s="4" t="s">
        <v>152</v>
      </c>
      <c r="E24" s="2">
        <f>SUM(C25:C29)/5</f>
        <v>3.6320000000000001</v>
      </c>
      <c r="F24" t="s">
        <v>153</v>
      </c>
    </row>
    <row r="25" spans="1:6" x14ac:dyDescent="0.25">
      <c r="A25" s="21">
        <v>1</v>
      </c>
      <c r="B25" s="21" t="s">
        <v>20</v>
      </c>
      <c r="C25" s="45">
        <v>4.68</v>
      </c>
      <c r="D25" t="s">
        <v>783</v>
      </c>
      <c r="E25" s="2"/>
      <c r="F25" s="19"/>
    </row>
    <row r="26" spans="1:6" x14ac:dyDescent="0.25">
      <c r="A26" s="21">
        <v>2</v>
      </c>
      <c r="B26" s="21" t="s">
        <v>532</v>
      </c>
      <c r="C26" s="45">
        <v>4.5999999999999996</v>
      </c>
      <c r="D26" t="s">
        <v>530</v>
      </c>
      <c r="E26" s="2"/>
    </row>
    <row r="27" spans="1:6" x14ac:dyDescent="0.25">
      <c r="A27" s="21">
        <v>3</v>
      </c>
      <c r="B27" s="21" t="s">
        <v>195</v>
      </c>
      <c r="C27" s="45">
        <v>3.68</v>
      </c>
      <c r="D27" t="s">
        <v>530</v>
      </c>
      <c r="E27" s="2"/>
    </row>
    <row r="28" spans="1:6" x14ac:dyDescent="0.25">
      <c r="A28" s="21">
        <v>4</v>
      </c>
      <c r="B28" s="21" t="s">
        <v>24</v>
      </c>
      <c r="C28" s="45">
        <v>2.6</v>
      </c>
      <c r="D28" t="s">
        <v>530</v>
      </c>
      <c r="E28" s="2"/>
    </row>
    <row r="29" spans="1:6" x14ac:dyDescent="0.25">
      <c r="A29" s="21">
        <v>4</v>
      </c>
      <c r="B29" s="21" t="s">
        <v>23</v>
      </c>
      <c r="C29" s="45">
        <v>2.6</v>
      </c>
      <c r="D29" t="s">
        <v>530</v>
      </c>
      <c r="E29" s="2"/>
    </row>
    <row r="30" spans="1:6" x14ac:dyDescent="0.25">
      <c r="A30" s="21"/>
      <c r="B30" s="21" t="s">
        <v>480</v>
      </c>
      <c r="C30" s="45"/>
      <c r="D30" s="19"/>
      <c r="E30" s="19"/>
      <c r="F30" s="19"/>
    </row>
    <row r="31" spans="1:6" x14ac:dyDescent="0.25">
      <c r="A31" s="21"/>
      <c r="B31" s="21"/>
      <c r="C31" s="45"/>
    </row>
    <row r="32" spans="1:6" x14ac:dyDescent="0.25">
      <c r="A32" s="21"/>
      <c r="B32" s="21" t="s">
        <v>678</v>
      </c>
      <c r="C32" s="45"/>
    </row>
    <row r="33" spans="1:6" x14ac:dyDescent="0.25">
      <c r="A33" s="21" t="s">
        <v>31</v>
      </c>
      <c r="B33" s="21"/>
      <c r="C33" s="45"/>
    </row>
    <row r="34" spans="1:6" x14ac:dyDescent="0.25">
      <c r="A34" s="21"/>
      <c r="B34" s="21" t="s">
        <v>480</v>
      </c>
      <c r="C34" s="45"/>
      <c r="D34" s="19"/>
      <c r="E34" s="19"/>
      <c r="F34" s="19"/>
    </row>
    <row r="35" spans="1:6" x14ac:dyDescent="0.25">
      <c r="A35" s="21" t="s">
        <v>27</v>
      </c>
      <c r="B35" s="21"/>
      <c r="C35" s="45"/>
    </row>
    <row r="36" spans="1:6" x14ac:dyDescent="0.25">
      <c r="A36" s="21"/>
      <c r="B36" s="21" t="s">
        <v>480</v>
      </c>
      <c r="C36" s="45"/>
    </row>
    <row r="37" spans="1:6" x14ac:dyDescent="0.25">
      <c r="A37" s="21"/>
      <c r="B37" s="21"/>
      <c r="C37" s="45"/>
    </row>
    <row r="38" spans="1:6" x14ac:dyDescent="0.25">
      <c r="A38" s="21"/>
      <c r="B38" s="21" t="s">
        <v>682</v>
      </c>
      <c r="C38" s="45"/>
    </row>
    <row r="39" spans="1:6" x14ac:dyDescent="0.25">
      <c r="A39" s="21" t="s">
        <v>31</v>
      </c>
      <c r="B39" s="21"/>
      <c r="C39" s="45"/>
      <c r="D39" s="4" t="s">
        <v>152</v>
      </c>
      <c r="E39" s="2">
        <f>SUM(C40:C55)/16</f>
        <v>3.8950000000000005</v>
      </c>
      <c r="F39" s="19" t="s">
        <v>153</v>
      </c>
    </row>
    <row r="40" spans="1:6" s="19" customFormat="1" x14ac:dyDescent="0.25">
      <c r="A40" s="21">
        <v>1</v>
      </c>
      <c r="B40" s="21" t="s">
        <v>126</v>
      </c>
      <c r="C40" s="45">
        <v>5.4</v>
      </c>
      <c r="D40" s="4" t="s">
        <v>992</v>
      </c>
      <c r="E40" s="2"/>
    </row>
    <row r="41" spans="1:6" x14ac:dyDescent="0.25">
      <c r="A41" s="21">
        <v>2</v>
      </c>
      <c r="B41" s="26" t="s">
        <v>981</v>
      </c>
      <c r="C41" s="31">
        <v>5.0199999999999996</v>
      </c>
      <c r="D41" s="4" t="s">
        <v>980</v>
      </c>
      <c r="E41" s="2"/>
      <c r="F41" s="19"/>
    </row>
    <row r="42" spans="1:6" x14ac:dyDescent="0.25">
      <c r="A42" s="21">
        <v>3</v>
      </c>
      <c r="B42" s="19" t="s">
        <v>802</v>
      </c>
      <c r="C42" s="31">
        <v>4.4800000000000004</v>
      </c>
      <c r="D42" s="19" t="s">
        <v>813</v>
      </c>
      <c r="E42" s="19"/>
      <c r="F42" s="19"/>
    </row>
    <row r="43" spans="1:6" x14ac:dyDescent="0.25">
      <c r="A43" s="21">
        <v>4</v>
      </c>
      <c r="B43" s="19" t="s">
        <v>800</v>
      </c>
      <c r="C43" s="31">
        <v>4.34</v>
      </c>
      <c r="D43" s="19" t="s">
        <v>813</v>
      </c>
      <c r="E43" s="19"/>
      <c r="F43" s="19"/>
    </row>
    <row r="44" spans="1:6" x14ac:dyDescent="0.25">
      <c r="A44" s="21">
        <v>4</v>
      </c>
      <c r="B44" s="19" t="s">
        <v>4</v>
      </c>
      <c r="C44" s="31">
        <v>4.34</v>
      </c>
      <c r="D44" s="19" t="s">
        <v>813</v>
      </c>
      <c r="E44" s="19"/>
      <c r="F44" s="19"/>
    </row>
    <row r="45" spans="1:6" x14ac:dyDescent="0.25">
      <c r="A45" s="21">
        <v>6</v>
      </c>
      <c r="B45" s="19" t="s">
        <v>804</v>
      </c>
      <c r="C45" s="31">
        <v>4.1399999999999997</v>
      </c>
      <c r="D45" s="19" t="s">
        <v>813</v>
      </c>
      <c r="E45" s="19"/>
      <c r="F45" s="19"/>
    </row>
    <row r="46" spans="1:6" x14ac:dyDescent="0.25">
      <c r="A46" s="21">
        <v>7</v>
      </c>
      <c r="B46" s="19" t="s">
        <v>810</v>
      </c>
      <c r="C46" s="31">
        <v>4</v>
      </c>
      <c r="D46" s="19" t="s">
        <v>813</v>
      </c>
      <c r="E46" s="19"/>
      <c r="F46" s="19"/>
    </row>
    <row r="47" spans="1:6" x14ac:dyDescent="0.25">
      <c r="A47" s="21">
        <v>7</v>
      </c>
      <c r="B47" s="19" t="s">
        <v>801</v>
      </c>
      <c r="C47" s="31">
        <v>4</v>
      </c>
      <c r="D47" s="19" t="s">
        <v>813</v>
      </c>
      <c r="E47" s="19"/>
      <c r="F47" s="19"/>
    </row>
    <row r="48" spans="1:6" x14ac:dyDescent="0.25">
      <c r="A48" s="21">
        <v>7</v>
      </c>
      <c r="B48" s="19" t="s">
        <v>163</v>
      </c>
      <c r="C48" s="31">
        <v>4</v>
      </c>
      <c r="D48" s="19" t="s">
        <v>813</v>
      </c>
      <c r="E48" s="19"/>
      <c r="F48" s="19"/>
    </row>
    <row r="49" spans="1:6" x14ac:dyDescent="0.25">
      <c r="A49" s="21">
        <v>10</v>
      </c>
      <c r="B49" s="19" t="s">
        <v>805</v>
      </c>
      <c r="C49" s="31">
        <v>3.76</v>
      </c>
      <c r="D49" s="19" t="s">
        <v>813</v>
      </c>
      <c r="E49" s="19"/>
      <c r="F49" s="19"/>
    </row>
    <row r="50" spans="1:6" x14ac:dyDescent="0.25">
      <c r="A50" s="21">
        <v>10</v>
      </c>
      <c r="B50" s="19" t="s">
        <v>803</v>
      </c>
      <c r="C50" s="31">
        <v>3.76</v>
      </c>
      <c r="D50" s="19" t="s">
        <v>813</v>
      </c>
      <c r="E50" s="19"/>
      <c r="F50" s="19"/>
    </row>
    <row r="51" spans="1:6" x14ac:dyDescent="0.25">
      <c r="A51" s="21">
        <v>12</v>
      </c>
      <c r="B51" s="19" t="s">
        <v>809</v>
      </c>
      <c r="C51" s="31">
        <v>3.5</v>
      </c>
      <c r="D51" s="19" t="s">
        <v>813</v>
      </c>
      <c r="E51" s="19"/>
      <c r="F51" s="19"/>
    </row>
    <row r="52" spans="1:6" x14ac:dyDescent="0.25">
      <c r="A52" s="21">
        <v>13</v>
      </c>
      <c r="B52" s="19" t="s">
        <v>806</v>
      </c>
      <c r="C52" s="31">
        <v>3.02</v>
      </c>
      <c r="D52" s="19" t="s">
        <v>813</v>
      </c>
      <c r="E52" s="19"/>
      <c r="F52" s="19"/>
    </row>
    <row r="53" spans="1:6" x14ac:dyDescent="0.25">
      <c r="A53" s="21">
        <v>13</v>
      </c>
      <c r="B53" s="19" t="s">
        <v>811</v>
      </c>
      <c r="C53" s="31">
        <v>3.02</v>
      </c>
      <c r="D53" s="19" t="s">
        <v>813</v>
      </c>
      <c r="E53" s="19"/>
      <c r="F53" s="19"/>
    </row>
    <row r="54" spans="1:6" x14ac:dyDescent="0.25">
      <c r="A54" s="21">
        <v>15</v>
      </c>
      <c r="B54" s="19" t="s">
        <v>812</v>
      </c>
      <c r="C54" s="31">
        <v>2.88</v>
      </c>
      <c r="D54" s="19" t="s">
        <v>813</v>
      </c>
      <c r="E54" s="19"/>
      <c r="F54" s="19"/>
    </row>
    <row r="55" spans="1:6" x14ac:dyDescent="0.25">
      <c r="A55" s="21">
        <v>16</v>
      </c>
      <c r="B55" s="19" t="s">
        <v>232</v>
      </c>
      <c r="C55" s="31">
        <v>2.66</v>
      </c>
      <c r="D55" s="19" t="s">
        <v>813</v>
      </c>
      <c r="E55" s="19"/>
      <c r="F55" s="19"/>
    </row>
    <row r="56" spans="1:6" x14ac:dyDescent="0.25">
      <c r="A56" s="21"/>
      <c r="B56" s="21" t="s">
        <v>480</v>
      </c>
      <c r="C56" s="45"/>
      <c r="D56" s="19"/>
      <c r="E56" s="19"/>
      <c r="F56" s="19"/>
    </row>
    <row r="57" spans="1:6" x14ac:dyDescent="0.25">
      <c r="A57" s="21" t="s">
        <v>27</v>
      </c>
      <c r="B57" s="21"/>
      <c r="C57" s="45"/>
      <c r="D57" s="4" t="s">
        <v>152</v>
      </c>
      <c r="E57" s="2">
        <f>SUM(C58:C60)/3</f>
        <v>2.3266666666666667</v>
      </c>
      <c r="F57" s="19" t="s">
        <v>153</v>
      </c>
    </row>
    <row r="58" spans="1:6" x14ac:dyDescent="0.25">
      <c r="A58" s="21">
        <v>1</v>
      </c>
      <c r="B58" s="19" t="s">
        <v>20</v>
      </c>
      <c r="C58" s="31">
        <v>2.88</v>
      </c>
      <c r="D58" s="4" t="s">
        <v>992</v>
      </c>
      <c r="E58" s="19"/>
      <c r="F58" s="19"/>
    </row>
    <row r="59" spans="1:6" x14ac:dyDescent="0.25">
      <c r="A59" s="21">
        <v>2</v>
      </c>
      <c r="B59" s="19" t="s">
        <v>195</v>
      </c>
      <c r="C59" s="31">
        <v>2.2400000000000002</v>
      </c>
      <c r="D59" s="19" t="s">
        <v>813</v>
      </c>
      <c r="E59" s="19"/>
      <c r="F59" s="19"/>
    </row>
    <row r="60" spans="1:6" x14ac:dyDescent="0.25">
      <c r="A60" s="21">
        <v>3</v>
      </c>
      <c r="B60" s="19" t="s">
        <v>273</v>
      </c>
      <c r="C60" s="31">
        <v>1.86</v>
      </c>
      <c r="D60" s="19" t="s">
        <v>813</v>
      </c>
      <c r="E60" s="19"/>
      <c r="F60" s="19"/>
    </row>
    <row r="61" spans="1:6" x14ac:dyDescent="0.25">
      <c r="A61" s="21"/>
      <c r="B61" s="21" t="s">
        <v>480</v>
      </c>
      <c r="C61" s="45"/>
    </row>
    <row r="62" spans="1:6" x14ac:dyDescent="0.25">
      <c r="A62" s="21"/>
      <c r="B62" s="21"/>
      <c r="C62" s="45"/>
    </row>
    <row r="63" spans="1:6" x14ac:dyDescent="0.25">
      <c r="A63" s="21"/>
      <c r="B63" s="21" t="s">
        <v>679</v>
      </c>
      <c r="C63" s="45"/>
    </row>
    <row r="64" spans="1:6" x14ac:dyDescent="0.25">
      <c r="A64" s="21" t="s">
        <v>31</v>
      </c>
      <c r="B64" s="21"/>
      <c r="C64" s="45" t="s">
        <v>970</v>
      </c>
      <c r="D64" s="4" t="s">
        <v>186</v>
      </c>
      <c r="E64" s="2">
        <f>SUM(C65:C76)/12</f>
        <v>14.25</v>
      </c>
      <c r="F64" s="19" t="s">
        <v>727</v>
      </c>
    </row>
    <row r="65" spans="1:6" s="19" customFormat="1" x14ac:dyDescent="0.25">
      <c r="A65" s="21">
        <v>1</v>
      </c>
      <c r="B65" t="s">
        <v>126</v>
      </c>
      <c r="C65" s="20">
        <v>24</v>
      </c>
      <c r="D65" s="4" t="s">
        <v>992</v>
      </c>
      <c r="E65" s="2"/>
    </row>
    <row r="66" spans="1:6" x14ac:dyDescent="0.25">
      <c r="A66" s="21">
        <v>2</v>
      </c>
      <c r="B66" s="26" t="s">
        <v>968</v>
      </c>
      <c r="C66" s="31">
        <v>23</v>
      </c>
      <c r="D66" s="19" t="s">
        <v>962</v>
      </c>
      <c r="E66" s="19"/>
      <c r="F66" s="19"/>
    </row>
    <row r="67" spans="1:6" x14ac:dyDescent="0.25">
      <c r="A67" s="21">
        <v>3</v>
      </c>
      <c r="B67" s="26" t="s">
        <v>978</v>
      </c>
      <c r="C67" s="31">
        <v>22</v>
      </c>
      <c r="D67" s="19" t="s">
        <v>962</v>
      </c>
      <c r="E67" s="19"/>
      <c r="F67" s="19"/>
    </row>
    <row r="68" spans="1:6" x14ac:dyDescent="0.25">
      <c r="A68" s="21">
        <v>4</v>
      </c>
      <c r="B68" s="26" t="s">
        <v>957</v>
      </c>
      <c r="C68" s="31">
        <v>18</v>
      </c>
      <c r="D68" s="19" t="s">
        <v>962</v>
      </c>
      <c r="E68" s="19"/>
      <c r="F68" s="19"/>
    </row>
    <row r="69" spans="1:6" s="19" customFormat="1" x14ac:dyDescent="0.25">
      <c r="A69" s="21">
        <v>5</v>
      </c>
      <c r="B69" s="19" t="s">
        <v>207</v>
      </c>
      <c r="C69" s="31">
        <v>17</v>
      </c>
      <c r="D69" s="19" t="s">
        <v>1045</v>
      </c>
    </row>
    <row r="70" spans="1:6" s="19" customFormat="1" x14ac:dyDescent="0.25">
      <c r="A70" s="21">
        <v>6</v>
      </c>
      <c r="B70" t="s">
        <v>215</v>
      </c>
      <c r="C70" s="20">
        <v>14</v>
      </c>
      <c r="D70" s="4" t="s">
        <v>992</v>
      </c>
    </row>
    <row r="71" spans="1:6" x14ac:dyDescent="0.25">
      <c r="A71" s="21">
        <v>7</v>
      </c>
      <c r="B71" s="26" t="s">
        <v>4</v>
      </c>
      <c r="C71" s="31">
        <v>11</v>
      </c>
      <c r="D71" s="19" t="s">
        <v>962</v>
      </c>
      <c r="E71" s="19"/>
      <c r="F71" s="19"/>
    </row>
    <row r="72" spans="1:6" s="19" customFormat="1" x14ac:dyDescent="0.25">
      <c r="A72" s="21">
        <v>8</v>
      </c>
      <c r="B72" t="s">
        <v>763</v>
      </c>
      <c r="C72" s="31">
        <v>10</v>
      </c>
      <c r="D72" s="19" t="s">
        <v>1045</v>
      </c>
    </row>
    <row r="73" spans="1:6" x14ac:dyDescent="0.25">
      <c r="A73" s="21">
        <v>9</v>
      </c>
      <c r="B73" s="26" t="s">
        <v>1</v>
      </c>
      <c r="C73" s="31">
        <v>9</v>
      </c>
      <c r="D73" s="19" t="s">
        <v>962</v>
      </c>
      <c r="E73" s="19"/>
      <c r="F73" s="19"/>
    </row>
    <row r="74" spans="1:6" x14ac:dyDescent="0.25">
      <c r="A74" s="21">
        <v>9</v>
      </c>
      <c r="B74" s="26" t="s">
        <v>163</v>
      </c>
      <c r="C74" s="31">
        <v>9</v>
      </c>
      <c r="D74" s="19" t="s">
        <v>1045</v>
      </c>
      <c r="E74" s="19"/>
      <c r="F74" s="19"/>
    </row>
    <row r="75" spans="1:6" x14ac:dyDescent="0.25">
      <c r="A75" s="21">
        <v>9</v>
      </c>
      <c r="B75" t="s">
        <v>330</v>
      </c>
      <c r="C75" s="31">
        <v>9</v>
      </c>
      <c r="D75" s="19" t="s">
        <v>1045</v>
      </c>
      <c r="E75" s="19"/>
      <c r="F75" s="19"/>
    </row>
    <row r="76" spans="1:6" s="19" customFormat="1" x14ac:dyDescent="0.25">
      <c r="A76" s="21">
        <v>12</v>
      </c>
      <c r="B76" t="s">
        <v>287</v>
      </c>
      <c r="C76" s="31">
        <v>5</v>
      </c>
      <c r="D76" s="19" t="s">
        <v>1045</v>
      </c>
    </row>
    <row r="77" spans="1:6" x14ac:dyDescent="0.25">
      <c r="A77" s="21"/>
      <c r="B77" s="21"/>
      <c r="C77" s="45" t="s">
        <v>971</v>
      </c>
      <c r="D77" s="19"/>
      <c r="E77" s="19"/>
      <c r="F77" s="19"/>
    </row>
    <row r="78" spans="1:6" x14ac:dyDescent="0.25">
      <c r="A78" s="21">
        <v>13</v>
      </c>
      <c r="B78" s="26" t="s">
        <v>958</v>
      </c>
      <c r="C78" s="31">
        <v>9</v>
      </c>
      <c r="D78" s="19" t="s">
        <v>962</v>
      </c>
      <c r="E78" s="19"/>
      <c r="F78" s="19"/>
    </row>
    <row r="79" spans="1:6" x14ac:dyDescent="0.25">
      <c r="A79" s="21">
        <v>13</v>
      </c>
      <c r="B79" t="s">
        <v>1041</v>
      </c>
      <c r="C79" s="31">
        <v>9</v>
      </c>
      <c r="D79" s="19" t="s">
        <v>1045</v>
      </c>
      <c r="E79" s="19"/>
      <c r="F79" s="19"/>
    </row>
    <row r="80" spans="1:6" x14ac:dyDescent="0.25">
      <c r="A80" s="21"/>
      <c r="B80" s="21"/>
      <c r="C80" s="45" t="s">
        <v>972</v>
      </c>
      <c r="D80" s="19"/>
      <c r="E80" s="19"/>
      <c r="F80" s="19"/>
    </row>
    <row r="81" spans="1:6" s="19" customFormat="1" x14ac:dyDescent="0.25">
      <c r="A81" s="21">
        <v>15</v>
      </c>
      <c r="B81" t="s">
        <v>1042</v>
      </c>
      <c r="C81" s="45">
        <v>27</v>
      </c>
      <c r="D81" s="19" t="s">
        <v>1045</v>
      </c>
    </row>
    <row r="82" spans="1:6" x14ac:dyDescent="0.25">
      <c r="A82" s="21">
        <v>16</v>
      </c>
      <c r="B82" s="26" t="s">
        <v>343</v>
      </c>
      <c r="C82" s="31">
        <v>8</v>
      </c>
      <c r="D82" s="19" t="s">
        <v>962</v>
      </c>
      <c r="E82" s="19"/>
      <c r="F82" s="19"/>
    </row>
    <row r="83" spans="1:6" x14ac:dyDescent="0.25">
      <c r="A83" s="21"/>
      <c r="B83" s="21"/>
      <c r="C83" s="45" t="s">
        <v>973</v>
      </c>
      <c r="D83" s="19"/>
      <c r="E83" s="19"/>
      <c r="F83" s="19"/>
    </row>
    <row r="84" spans="1:6" x14ac:dyDescent="0.25">
      <c r="A84" s="21">
        <v>17</v>
      </c>
      <c r="B84" s="26" t="s">
        <v>755</v>
      </c>
      <c r="C84" s="31">
        <v>23</v>
      </c>
      <c r="D84" s="19" t="s">
        <v>962</v>
      </c>
      <c r="E84" s="19"/>
      <c r="F84" s="19"/>
    </row>
    <row r="85" spans="1:6" x14ac:dyDescent="0.25">
      <c r="A85" s="21"/>
      <c r="B85" s="21"/>
      <c r="C85" s="45" t="s">
        <v>974</v>
      </c>
      <c r="D85" s="19"/>
      <c r="E85" s="19"/>
      <c r="F85" s="19"/>
    </row>
    <row r="86" spans="1:6" x14ac:dyDescent="0.25">
      <c r="A86" s="21">
        <v>18</v>
      </c>
      <c r="B86" s="26" t="s">
        <v>599</v>
      </c>
      <c r="C86" s="31">
        <v>50</v>
      </c>
      <c r="D86" s="19" t="s">
        <v>962</v>
      </c>
      <c r="E86" s="19"/>
      <c r="F86" s="19"/>
    </row>
    <row r="87" spans="1:6" x14ac:dyDescent="0.25">
      <c r="A87" s="21">
        <v>19</v>
      </c>
      <c r="B87" s="26" t="s">
        <v>967</v>
      </c>
      <c r="C87" s="31">
        <v>42</v>
      </c>
      <c r="D87" s="19" t="s">
        <v>962</v>
      </c>
      <c r="E87" s="19"/>
      <c r="F87" s="19"/>
    </row>
    <row r="88" spans="1:6" x14ac:dyDescent="0.25">
      <c r="A88" s="21">
        <v>20</v>
      </c>
      <c r="B88" s="26" t="s">
        <v>959</v>
      </c>
      <c r="C88" s="31">
        <v>35</v>
      </c>
      <c r="D88" s="19" t="s">
        <v>962</v>
      </c>
      <c r="E88" s="19"/>
      <c r="F88" s="19"/>
    </row>
    <row r="89" spans="1:6" x14ac:dyDescent="0.25">
      <c r="A89" s="21">
        <v>21</v>
      </c>
      <c r="B89" s="26" t="s">
        <v>249</v>
      </c>
      <c r="C89" s="31">
        <v>7</v>
      </c>
      <c r="D89" s="19" t="s">
        <v>962</v>
      </c>
      <c r="E89" s="19"/>
      <c r="F89" s="19"/>
    </row>
    <row r="90" spans="1:6" x14ac:dyDescent="0.25">
      <c r="A90" s="21">
        <v>22</v>
      </c>
      <c r="B90" s="26" t="s">
        <v>969</v>
      </c>
      <c r="C90" s="31">
        <v>5</v>
      </c>
      <c r="D90" s="19" t="s">
        <v>962</v>
      </c>
      <c r="E90" s="19"/>
      <c r="F90" s="19"/>
    </row>
    <row r="91" spans="1:6" x14ac:dyDescent="0.25">
      <c r="A91" s="21"/>
      <c r="B91" s="21" t="s">
        <v>480</v>
      </c>
      <c r="C91" s="45"/>
      <c r="D91" s="19"/>
      <c r="E91" s="19"/>
      <c r="F91" s="19"/>
    </row>
    <row r="92" spans="1:6" x14ac:dyDescent="0.25">
      <c r="A92" s="21" t="s">
        <v>27</v>
      </c>
      <c r="B92" s="21"/>
      <c r="C92" s="45" t="s">
        <v>973</v>
      </c>
    </row>
    <row r="93" spans="1:6" x14ac:dyDescent="0.25">
      <c r="A93" s="21">
        <v>1</v>
      </c>
      <c r="B93" s="26" t="s">
        <v>20</v>
      </c>
      <c r="C93" s="31">
        <v>10</v>
      </c>
      <c r="D93" s="19" t="s">
        <v>962</v>
      </c>
      <c r="E93" s="19"/>
      <c r="F93" s="19"/>
    </row>
    <row r="94" spans="1:6" x14ac:dyDescent="0.25">
      <c r="A94" s="19"/>
      <c r="B94" s="19"/>
      <c r="C94" s="45" t="s">
        <v>974</v>
      </c>
      <c r="D94" s="19"/>
      <c r="E94" s="19"/>
      <c r="F94" s="19"/>
    </row>
    <row r="95" spans="1:6" x14ac:dyDescent="0.25">
      <c r="A95" s="21">
        <v>2</v>
      </c>
      <c r="B95" s="26" t="s">
        <v>766</v>
      </c>
      <c r="C95" s="31">
        <v>8</v>
      </c>
      <c r="D95" s="19" t="s">
        <v>962</v>
      </c>
      <c r="E95" s="19"/>
      <c r="F95" s="19"/>
    </row>
    <row r="96" spans="1:6" x14ac:dyDescent="0.25">
      <c r="A96" s="21"/>
      <c r="B96" s="21" t="s">
        <v>480</v>
      </c>
      <c r="C96" s="45"/>
    </row>
    <row r="97" spans="1:6" x14ac:dyDescent="0.25">
      <c r="A97" s="21"/>
      <c r="B97" s="21"/>
      <c r="C97" s="45"/>
    </row>
    <row r="98" spans="1:6" x14ac:dyDescent="0.25">
      <c r="A98" s="21"/>
      <c r="B98" s="21" t="s">
        <v>684</v>
      </c>
      <c r="C98" s="45"/>
    </row>
    <row r="99" spans="1:6" x14ac:dyDescent="0.25">
      <c r="A99" s="21" t="s">
        <v>31</v>
      </c>
      <c r="B99" s="21"/>
      <c r="C99" s="45"/>
      <c r="D99" s="4" t="s">
        <v>152</v>
      </c>
      <c r="E99" s="2">
        <f>SUM(C100:C114)/15</f>
        <v>3.6679999999999997</v>
      </c>
      <c r="F99" s="19" t="s">
        <v>153</v>
      </c>
    </row>
    <row r="100" spans="1:6" x14ac:dyDescent="0.25">
      <c r="A100" s="21">
        <v>1</v>
      </c>
      <c r="B100" s="26" t="s">
        <v>126</v>
      </c>
      <c r="C100" s="31">
        <v>5.56</v>
      </c>
      <c r="D100" s="19" t="s">
        <v>992</v>
      </c>
      <c r="E100" s="19"/>
      <c r="F100" s="19"/>
    </row>
    <row r="101" spans="1:6" x14ac:dyDescent="0.25">
      <c r="A101" s="21">
        <v>2</v>
      </c>
      <c r="B101" s="26" t="s">
        <v>881</v>
      </c>
      <c r="C101" s="31">
        <v>5.26</v>
      </c>
      <c r="D101" s="19" t="s">
        <v>885</v>
      </c>
      <c r="E101" s="19"/>
      <c r="F101" s="19"/>
    </row>
    <row r="102" spans="1:6" x14ac:dyDescent="0.25">
      <c r="A102" s="21">
        <v>3</v>
      </c>
      <c r="B102" s="26" t="s">
        <v>4</v>
      </c>
      <c r="C102" s="31">
        <v>4.75</v>
      </c>
      <c r="D102" s="19" t="s">
        <v>885</v>
      </c>
      <c r="E102" s="19"/>
      <c r="F102" s="19"/>
    </row>
    <row r="103" spans="1:6" x14ac:dyDescent="0.25">
      <c r="A103" s="21">
        <v>4</v>
      </c>
      <c r="B103" s="26" t="s">
        <v>343</v>
      </c>
      <c r="C103" s="31">
        <v>4.37</v>
      </c>
      <c r="D103" s="19" t="s">
        <v>885</v>
      </c>
      <c r="E103" s="19"/>
      <c r="F103" s="19"/>
    </row>
    <row r="104" spans="1:6" x14ac:dyDescent="0.25">
      <c r="A104" s="21">
        <v>5</v>
      </c>
      <c r="B104" s="26" t="s">
        <v>163</v>
      </c>
      <c r="C104" s="31">
        <v>4.25</v>
      </c>
      <c r="D104" s="19" t="s">
        <v>885</v>
      </c>
      <c r="E104" s="19"/>
      <c r="F104" s="19"/>
    </row>
    <row r="105" spans="1:6" x14ac:dyDescent="0.25">
      <c r="A105" s="21">
        <v>6</v>
      </c>
      <c r="B105" s="26" t="s">
        <v>880</v>
      </c>
      <c r="C105" s="31">
        <v>4.25</v>
      </c>
      <c r="D105" s="19" t="s">
        <v>885</v>
      </c>
      <c r="E105" s="19"/>
      <c r="F105" s="19"/>
    </row>
    <row r="106" spans="1:6" x14ac:dyDescent="0.25">
      <c r="A106" s="21">
        <v>7</v>
      </c>
      <c r="B106" s="26" t="s">
        <v>883</v>
      </c>
      <c r="C106" s="31">
        <v>4</v>
      </c>
      <c r="D106" s="19" t="s">
        <v>885</v>
      </c>
      <c r="E106" s="19"/>
      <c r="F106" s="19"/>
    </row>
    <row r="107" spans="1:6" x14ac:dyDescent="0.25">
      <c r="A107" s="21">
        <v>8</v>
      </c>
      <c r="B107" s="26" t="s">
        <v>10</v>
      </c>
      <c r="C107" s="31">
        <v>3.12</v>
      </c>
      <c r="D107" s="19" t="s">
        <v>885</v>
      </c>
      <c r="E107" s="19"/>
      <c r="F107" s="19"/>
    </row>
    <row r="108" spans="1:6" x14ac:dyDescent="0.25">
      <c r="A108" s="21">
        <v>9</v>
      </c>
      <c r="B108" s="26" t="s">
        <v>144</v>
      </c>
      <c r="C108" s="31">
        <v>3.12</v>
      </c>
      <c r="D108" s="19" t="s">
        <v>885</v>
      </c>
      <c r="E108" s="19"/>
      <c r="F108" s="19"/>
    </row>
    <row r="109" spans="1:6" x14ac:dyDescent="0.25">
      <c r="A109" s="21">
        <v>10</v>
      </c>
      <c r="B109" s="26" t="s">
        <v>350</v>
      </c>
      <c r="C109" s="31">
        <v>3</v>
      </c>
      <c r="D109" s="19" t="s">
        <v>885</v>
      </c>
      <c r="E109" s="19"/>
      <c r="F109" s="19"/>
    </row>
    <row r="110" spans="1:6" x14ac:dyDescent="0.25">
      <c r="A110" s="21">
        <v>11</v>
      </c>
      <c r="B110" s="26" t="s">
        <v>882</v>
      </c>
      <c r="C110" s="31">
        <v>2.88</v>
      </c>
      <c r="D110" s="19" t="s">
        <v>885</v>
      </c>
      <c r="E110" s="19"/>
      <c r="F110" s="19"/>
    </row>
    <row r="111" spans="1:6" x14ac:dyDescent="0.25">
      <c r="A111" s="21">
        <v>12</v>
      </c>
      <c r="B111" s="26" t="s">
        <v>251</v>
      </c>
      <c r="C111" s="31">
        <v>2.76</v>
      </c>
      <c r="D111" s="19" t="s">
        <v>885</v>
      </c>
      <c r="E111" s="19"/>
      <c r="F111" s="19"/>
    </row>
    <row r="112" spans="1:6" x14ac:dyDescent="0.25">
      <c r="A112" s="21">
        <v>13</v>
      </c>
      <c r="B112" s="26" t="s">
        <v>288</v>
      </c>
      <c r="C112" s="31">
        <v>2.64</v>
      </c>
      <c r="D112" s="19" t="s">
        <v>885</v>
      </c>
      <c r="E112" s="19"/>
      <c r="F112" s="19"/>
    </row>
    <row r="113" spans="1:6" x14ac:dyDescent="0.25">
      <c r="A113" s="21">
        <v>14</v>
      </c>
      <c r="B113" s="26" t="s">
        <v>232</v>
      </c>
      <c r="C113" s="31">
        <v>2.5299999999999998</v>
      </c>
      <c r="D113" s="19" t="s">
        <v>885</v>
      </c>
      <c r="E113" s="19"/>
      <c r="F113" s="19"/>
    </row>
    <row r="114" spans="1:6" x14ac:dyDescent="0.25">
      <c r="A114" s="21">
        <v>15</v>
      </c>
      <c r="B114" s="26" t="s">
        <v>249</v>
      </c>
      <c r="C114" s="31">
        <v>2.5299999999999998</v>
      </c>
      <c r="D114" s="19" t="s">
        <v>885</v>
      </c>
      <c r="E114" s="19"/>
      <c r="F114" s="19"/>
    </row>
    <row r="115" spans="1:6" x14ac:dyDescent="0.25">
      <c r="A115" s="21"/>
      <c r="B115" s="21" t="s">
        <v>480</v>
      </c>
      <c r="C115" s="45"/>
      <c r="D115" s="19"/>
      <c r="E115" s="19"/>
      <c r="F115" s="19"/>
    </row>
    <row r="116" spans="1:6" x14ac:dyDescent="0.25">
      <c r="A116" s="21" t="s">
        <v>27</v>
      </c>
      <c r="B116" s="21"/>
      <c r="C116" s="45"/>
      <c r="D116" s="4" t="s">
        <v>152</v>
      </c>
      <c r="E116" s="2">
        <f>SUM(C117:C120)/4</f>
        <v>2.4575</v>
      </c>
      <c r="F116" s="19" t="s">
        <v>153</v>
      </c>
    </row>
    <row r="117" spans="1:6" x14ac:dyDescent="0.25">
      <c r="A117" s="21">
        <v>1</v>
      </c>
      <c r="B117" s="26" t="s">
        <v>518</v>
      </c>
      <c r="C117" s="31">
        <v>2.88</v>
      </c>
      <c r="D117" s="19" t="s">
        <v>885</v>
      </c>
      <c r="E117" s="19"/>
      <c r="F117" s="19"/>
    </row>
    <row r="118" spans="1:6" x14ac:dyDescent="0.25">
      <c r="A118" s="21">
        <v>2</v>
      </c>
      <c r="B118" s="26" t="s">
        <v>20</v>
      </c>
      <c r="C118" s="31">
        <v>2.76</v>
      </c>
      <c r="D118" s="19" t="s">
        <v>885</v>
      </c>
      <c r="E118" s="19"/>
      <c r="F118" s="19"/>
    </row>
    <row r="119" spans="1:6" x14ac:dyDescent="0.25">
      <c r="A119" s="21">
        <v>3</v>
      </c>
      <c r="B119" s="26" t="s">
        <v>195</v>
      </c>
      <c r="C119" s="31">
        <v>2.5299999999999998</v>
      </c>
      <c r="D119" s="19" t="s">
        <v>885</v>
      </c>
      <c r="E119" s="19"/>
      <c r="F119" s="19"/>
    </row>
    <row r="120" spans="1:6" x14ac:dyDescent="0.25">
      <c r="A120" s="21">
        <v>4</v>
      </c>
      <c r="B120" s="26" t="s">
        <v>884</v>
      </c>
      <c r="C120" s="31">
        <v>1.66</v>
      </c>
      <c r="D120" s="19" t="s">
        <v>885</v>
      </c>
      <c r="E120" s="19"/>
      <c r="F120" s="19"/>
    </row>
    <row r="121" spans="1:6" x14ac:dyDescent="0.25">
      <c r="A121" s="21"/>
      <c r="B121" s="21" t="s">
        <v>480</v>
      </c>
      <c r="C121" s="45"/>
    </row>
    <row r="122" spans="1:6" x14ac:dyDescent="0.25">
      <c r="A122" s="21"/>
      <c r="B122" s="21"/>
      <c r="C122" s="45"/>
    </row>
    <row r="123" spans="1:6" x14ac:dyDescent="0.25">
      <c r="A123" s="21"/>
      <c r="B123" s="21" t="s">
        <v>660</v>
      </c>
      <c r="C123" s="45"/>
    </row>
    <row r="124" spans="1:6" x14ac:dyDescent="0.25">
      <c r="A124" s="21" t="s">
        <v>31</v>
      </c>
      <c r="B124" s="21"/>
      <c r="C124" s="45"/>
      <c r="D124" s="4" t="s">
        <v>152</v>
      </c>
      <c r="E124" s="2">
        <f>SUM(C125:C148)/24</f>
        <v>21.5825</v>
      </c>
      <c r="F124" s="19" t="s">
        <v>153</v>
      </c>
    </row>
    <row r="125" spans="1:6" s="19" customFormat="1" x14ac:dyDescent="0.25">
      <c r="A125" s="21">
        <v>1</v>
      </c>
      <c r="B125" s="26" t="s">
        <v>4</v>
      </c>
      <c r="C125" s="31">
        <v>31.2</v>
      </c>
      <c r="D125" s="4" t="s">
        <v>1013</v>
      </c>
      <c r="E125" s="2"/>
    </row>
    <row r="126" spans="1:6" s="19" customFormat="1" x14ac:dyDescent="0.25">
      <c r="A126" s="21">
        <v>2</v>
      </c>
      <c r="B126" s="26" t="s">
        <v>215</v>
      </c>
      <c r="C126" s="31">
        <v>31.05</v>
      </c>
      <c r="D126" s="4" t="s">
        <v>1013</v>
      </c>
      <c r="E126" s="2"/>
    </row>
    <row r="127" spans="1:6" x14ac:dyDescent="0.25">
      <c r="A127" s="21">
        <v>3</v>
      </c>
      <c r="B127" s="37" t="s">
        <v>760</v>
      </c>
      <c r="C127" s="45">
        <v>31</v>
      </c>
      <c r="D127" s="19" t="s">
        <v>765</v>
      </c>
      <c r="E127" s="19"/>
      <c r="F127" s="19"/>
    </row>
    <row r="128" spans="1:6" x14ac:dyDescent="0.25">
      <c r="A128" s="21">
        <v>4</v>
      </c>
      <c r="B128" s="37" t="s">
        <v>330</v>
      </c>
      <c r="C128" s="45">
        <v>30.35</v>
      </c>
      <c r="D128" s="19" t="s">
        <v>765</v>
      </c>
      <c r="E128" s="19"/>
      <c r="F128" s="19"/>
    </row>
    <row r="129" spans="1:13" x14ac:dyDescent="0.25">
      <c r="A129" s="21">
        <v>5</v>
      </c>
      <c r="B129" s="37" t="s">
        <v>761</v>
      </c>
      <c r="C129" s="45">
        <v>30.3</v>
      </c>
      <c r="D129" s="19" t="s">
        <v>765</v>
      </c>
      <c r="E129" s="19"/>
      <c r="F129" s="19"/>
    </row>
    <row r="130" spans="1:13" x14ac:dyDescent="0.25">
      <c r="A130" s="21">
        <v>6</v>
      </c>
      <c r="B130" s="26" t="s">
        <v>33</v>
      </c>
      <c r="C130" s="31">
        <v>28.55</v>
      </c>
      <c r="D130" s="4" t="s">
        <v>1013</v>
      </c>
      <c r="E130" s="19"/>
      <c r="F130" s="19"/>
    </row>
    <row r="131" spans="1:13" s="19" customFormat="1" x14ac:dyDescent="0.25">
      <c r="A131" s="21">
        <v>7</v>
      </c>
      <c r="B131" s="26" t="s">
        <v>1004</v>
      </c>
      <c r="C131" s="31">
        <v>27.55</v>
      </c>
      <c r="D131" s="4" t="s">
        <v>1013</v>
      </c>
      <c r="L131" s="26"/>
      <c r="M131" s="26"/>
    </row>
    <row r="132" spans="1:13" x14ac:dyDescent="0.25">
      <c r="A132" s="21">
        <v>8</v>
      </c>
      <c r="B132" s="37" t="s">
        <v>453</v>
      </c>
      <c r="C132" s="45">
        <v>26.2</v>
      </c>
      <c r="D132" s="19" t="s">
        <v>765</v>
      </c>
      <c r="E132" s="19"/>
      <c r="F132" s="19"/>
    </row>
    <row r="133" spans="1:13" s="19" customFormat="1" x14ac:dyDescent="0.25">
      <c r="A133" s="21">
        <v>9</v>
      </c>
      <c r="B133" s="26" t="s">
        <v>1002</v>
      </c>
      <c r="C133" s="31">
        <v>23.13</v>
      </c>
      <c r="D133" s="4" t="s">
        <v>1013</v>
      </c>
      <c r="L133" s="26"/>
      <c r="M133" s="26"/>
    </row>
    <row r="134" spans="1:13" s="19" customFormat="1" x14ac:dyDescent="0.25">
      <c r="A134" s="21">
        <v>9</v>
      </c>
      <c r="B134" s="26" t="s">
        <v>1000</v>
      </c>
      <c r="C134" s="31">
        <v>23.13</v>
      </c>
      <c r="D134" s="4" t="s">
        <v>1013</v>
      </c>
      <c r="L134" s="26"/>
      <c r="M134" s="26"/>
    </row>
    <row r="135" spans="1:13" s="19" customFormat="1" x14ac:dyDescent="0.25">
      <c r="A135" s="21">
        <v>11</v>
      </c>
      <c r="B135" s="26" t="s">
        <v>1007</v>
      </c>
      <c r="C135" s="31">
        <v>23.05</v>
      </c>
      <c r="D135" s="4" t="s">
        <v>1013</v>
      </c>
      <c r="L135" s="26"/>
      <c r="M135" s="26"/>
    </row>
    <row r="136" spans="1:13" x14ac:dyDescent="0.25">
      <c r="A136" s="21">
        <v>12</v>
      </c>
      <c r="B136" s="37" t="s">
        <v>163</v>
      </c>
      <c r="C136" s="45">
        <v>22.7</v>
      </c>
      <c r="D136" s="19" t="s">
        <v>765</v>
      </c>
      <c r="E136" s="19"/>
      <c r="F136" s="19"/>
    </row>
    <row r="137" spans="1:13" x14ac:dyDescent="0.25">
      <c r="A137" s="21">
        <v>12</v>
      </c>
      <c r="B137" s="37" t="s">
        <v>10</v>
      </c>
      <c r="C137" s="45">
        <v>22.7</v>
      </c>
      <c r="D137" s="19" t="s">
        <v>765</v>
      </c>
      <c r="E137" s="19"/>
      <c r="F137" s="19"/>
    </row>
    <row r="138" spans="1:13" s="19" customFormat="1" x14ac:dyDescent="0.25">
      <c r="A138" s="21">
        <v>14</v>
      </c>
      <c r="B138" s="26" t="s">
        <v>1005</v>
      </c>
      <c r="C138" s="31">
        <v>21.5</v>
      </c>
      <c r="D138" s="4" t="s">
        <v>1013</v>
      </c>
    </row>
    <row r="139" spans="1:13" s="19" customFormat="1" x14ac:dyDescent="0.25">
      <c r="A139" s="21">
        <v>15</v>
      </c>
      <c r="B139" s="26" t="s">
        <v>1006</v>
      </c>
      <c r="C139" s="31">
        <v>20.5</v>
      </c>
      <c r="D139" s="4" t="s">
        <v>1013</v>
      </c>
    </row>
    <row r="140" spans="1:13" s="19" customFormat="1" x14ac:dyDescent="0.25">
      <c r="A140" s="21">
        <v>16</v>
      </c>
      <c r="B140" s="26" t="s">
        <v>350</v>
      </c>
      <c r="C140" s="31">
        <v>20.079999999999998</v>
      </c>
      <c r="D140" s="4" t="s">
        <v>1013</v>
      </c>
    </row>
    <row r="141" spans="1:13" s="19" customFormat="1" x14ac:dyDescent="0.25">
      <c r="A141" s="21">
        <v>17</v>
      </c>
      <c r="B141" s="26" t="s">
        <v>1001</v>
      </c>
      <c r="C141" s="31">
        <v>20</v>
      </c>
      <c r="D141" s="4" t="s">
        <v>1013</v>
      </c>
    </row>
    <row r="142" spans="1:13" s="19" customFormat="1" x14ac:dyDescent="0.25">
      <c r="A142" s="21">
        <v>18</v>
      </c>
      <c r="B142" s="26" t="s">
        <v>288</v>
      </c>
      <c r="C142" s="31">
        <v>19</v>
      </c>
      <c r="D142" s="4" t="s">
        <v>1013</v>
      </c>
    </row>
    <row r="143" spans="1:13" s="19" customFormat="1" x14ac:dyDescent="0.25">
      <c r="A143" s="21">
        <v>19</v>
      </c>
      <c r="B143" s="26" t="s">
        <v>1008</v>
      </c>
      <c r="C143" s="31">
        <v>18.850000000000001</v>
      </c>
      <c r="D143" s="4" t="s">
        <v>1013</v>
      </c>
    </row>
    <row r="144" spans="1:13" s="19" customFormat="1" x14ac:dyDescent="0.25">
      <c r="A144" s="21">
        <v>20</v>
      </c>
      <c r="B144" s="26" t="s">
        <v>1003</v>
      </c>
      <c r="C144" s="31">
        <v>17.5</v>
      </c>
      <c r="D144" s="4" t="s">
        <v>1013</v>
      </c>
    </row>
    <row r="145" spans="1:13" x14ac:dyDescent="0.25">
      <c r="A145" s="21">
        <v>21</v>
      </c>
      <c r="B145" s="37" t="s">
        <v>769</v>
      </c>
      <c r="C145" s="45">
        <v>15.1</v>
      </c>
      <c r="D145" s="19" t="s">
        <v>765</v>
      </c>
      <c r="E145" s="19"/>
      <c r="F145" s="19"/>
    </row>
    <row r="146" spans="1:13" x14ac:dyDescent="0.25">
      <c r="A146" s="21">
        <v>22</v>
      </c>
      <c r="B146" s="37" t="s">
        <v>776</v>
      </c>
      <c r="C146" s="45">
        <v>6.05</v>
      </c>
      <c r="D146" s="19" t="s">
        <v>765</v>
      </c>
      <c r="E146" s="19"/>
      <c r="F146" s="19"/>
    </row>
    <row r="147" spans="1:13" x14ac:dyDescent="0.25">
      <c r="A147" s="21">
        <v>23</v>
      </c>
      <c r="B147" s="37" t="s">
        <v>770</v>
      </c>
      <c r="C147" s="45">
        <v>4.4400000000000004</v>
      </c>
      <c r="D147" s="19" t="s">
        <v>765</v>
      </c>
      <c r="E147" s="19"/>
      <c r="F147" s="19"/>
    </row>
    <row r="148" spans="1:13" s="19" customFormat="1" x14ac:dyDescent="0.25">
      <c r="A148" s="21">
        <v>24</v>
      </c>
      <c r="B148" s="26" t="s">
        <v>828</v>
      </c>
      <c r="C148" s="31">
        <v>4.05</v>
      </c>
    </row>
    <row r="149" spans="1:13" x14ac:dyDescent="0.25">
      <c r="A149" s="21"/>
      <c r="B149" s="21" t="s">
        <v>480</v>
      </c>
      <c r="C149" s="45"/>
      <c r="D149" s="19"/>
      <c r="E149" s="19"/>
      <c r="F149" s="19"/>
    </row>
    <row r="150" spans="1:13" x14ac:dyDescent="0.25">
      <c r="A150" s="21" t="s">
        <v>27</v>
      </c>
      <c r="B150" s="21"/>
      <c r="C150" s="45"/>
      <c r="D150" s="4" t="s">
        <v>152</v>
      </c>
      <c r="E150" s="2">
        <f>SUM(C151:C161)/11</f>
        <v>11.768181818181819</v>
      </c>
      <c r="F150" s="19" t="s">
        <v>153</v>
      </c>
      <c r="L150" s="26"/>
      <c r="M150" s="26"/>
    </row>
    <row r="151" spans="1:13" s="19" customFormat="1" x14ac:dyDescent="0.25">
      <c r="A151" s="21">
        <v>1</v>
      </c>
      <c r="B151" s="26" t="s">
        <v>20</v>
      </c>
      <c r="C151" s="31">
        <v>18.850000000000001</v>
      </c>
      <c r="D151" s="4" t="s">
        <v>1013</v>
      </c>
      <c r="E151" s="2"/>
      <c r="L151" s="26"/>
      <c r="M151" s="26"/>
    </row>
    <row r="152" spans="1:13" x14ac:dyDescent="0.25">
      <c r="A152" s="21">
        <v>2</v>
      </c>
      <c r="B152" s="37" t="s">
        <v>271</v>
      </c>
      <c r="C152" s="45">
        <v>17.600000000000001</v>
      </c>
      <c r="D152" s="19" t="s">
        <v>765</v>
      </c>
      <c r="E152" s="19"/>
      <c r="F152" s="19"/>
    </row>
    <row r="153" spans="1:13" s="19" customFormat="1" x14ac:dyDescent="0.25">
      <c r="A153" s="21">
        <v>3</v>
      </c>
      <c r="B153" s="26" t="s">
        <v>1010</v>
      </c>
      <c r="C153" s="31">
        <v>15.5</v>
      </c>
      <c r="D153" s="4" t="s">
        <v>1013</v>
      </c>
    </row>
    <row r="154" spans="1:13" x14ac:dyDescent="0.25">
      <c r="A154" s="21">
        <v>4</v>
      </c>
      <c r="B154" s="37" t="s">
        <v>21</v>
      </c>
      <c r="C154" s="45">
        <v>15.1</v>
      </c>
      <c r="D154" s="19" t="s">
        <v>765</v>
      </c>
      <c r="E154" s="19"/>
      <c r="F154" s="19"/>
    </row>
    <row r="155" spans="1:13" s="19" customFormat="1" x14ac:dyDescent="0.25">
      <c r="A155" s="21">
        <v>5</v>
      </c>
      <c r="B155" s="26" t="s">
        <v>1009</v>
      </c>
      <c r="C155" s="31">
        <v>15</v>
      </c>
      <c r="D155" s="4" t="s">
        <v>1013</v>
      </c>
    </row>
    <row r="156" spans="1:13" x14ac:dyDescent="0.25">
      <c r="A156" s="21">
        <v>6</v>
      </c>
      <c r="B156" s="37" t="s">
        <v>766</v>
      </c>
      <c r="C156" s="45">
        <v>13.01</v>
      </c>
      <c r="D156" s="19" t="s">
        <v>765</v>
      </c>
      <c r="E156" s="19"/>
      <c r="F156" s="19"/>
    </row>
    <row r="157" spans="1:13" s="19" customFormat="1" x14ac:dyDescent="0.25">
      <c r="A157" s="21">
        <v>7</v>
      </c>
      <c r="B157" s="26" t="s">
        <v>1011</v>
      </c>
      <c r="C157" s="31">
        <v>12.5</v>
      </c>
      <c r="D157" s="4" t="s">
        <v>1013</v>
      </c>
    </row>
    <row r="158" spans="1:13" x14ac:dyDescent="0.25">
      <c r="A158" s="21">
        <v>8</v>
      </c>
      <c r="B158" s="37" t="s">
        <v>767</v>
      </c>
      <c r="C158" s="45">
        <v>10.01</v>
      </c>
      <c r="D158" s="19" t="s">
        <v>765</v>
      </c>
      <c r="E158" s="19"/>
      <c r="F158" s="19"/>
    </row>
    <row r="159" spans="1:13" s="19" customFormat="1" x14ac:dyDescent="0.25">
      <c r="A159" s="21">
        <v>9</v>
      </c>
      <c r="B159" s="26" t="s">
        <v>1012</v>
      </c>
      <c r="C159" s="31">
        <v>5</v>
      </c>
      <c r="D159" s="4" t="s">
        <v>1013</v>
      </c>
    </row>
    <row r="160" spans="1:13" x14ac:dyDescent="0.25">
      <c r="A160" s="21">
        <v>10</v>
      </c>
      <c r="B160" s="37" t="s">
        <v>775</v>
      </c>
      <c r="C160" s="45">
        <v>4.4400000000000004</v>
      </c>
      <c r="D160" s="19" t="s">
        <v>765</v>
      </c>
      <c r="E160" s="19"/>
      <c r="F160" s="19"/>
    </row>
    <row r="161" spans="1:14" x14ac:dyDescent="0.25">
      <c r="A161" s="21">
        <v>11</v>
      </c>
      <c r="B161" s="37" t="s">
        <v>777</v>
      </c>
      <c r="C161" s="45">
        <v>2.44</v>
      </c>
      <c r="D161" s="19" t="s">
        <v>765</v>
      </c>
      <c r="E161" s="19"/>
      <c r="F161" s="19"/>
    </row>
    <row r="162" spans="1:14" x14ac:dyDescent="0.25">
      <c r="A162" s="21"/>
      <c r="B162" s="21" t="s">
        <v>480</v>
      </c>
      <c r="C162" s="45"/>
    </row>
    <row r="163" spans="1:14" x14ac:dyDescent="0.25">
      <c r="A163" s="21"/>
      <c r="B163" s="21"/>
      <c r="C163" s="45"/>
    </row>
    <row r="164" spans="1:14" x14ac:dyDescent="0.25">
      <c r="A164" s="21"/>
      <c r="B164" s="21" t="s">
        <v>680</v>
      </c>
      <c r="C164" s="45"/>
    </row>
    <row r="165" spans="1:14" x14ac:dyDescent="0.25">
      <c r="A165" s="21" t="s">
        <v>31</v>
      </c>
      <c r="B165" s="21"/>
      <c r="C165" s="45"/>
      <c r="L165" s="26"/>
      <c r="M165" s="26"/>
    </row>
    <row r="166" spans="1:14" x14ac:dyDescent="0.25">
      <c r="A166" s="21"/>
      <c r="B166" s="21" t="s">
        <v>480</v>
      </c>
      <c r="C166" s="45"/>
      <c r="D166" s="19"/>
      <c r="E166" s="19"/>
      <c r="F166" s="19"/>
    </row>
    <row r="167" spans="1:14" x14ac:dyDescent="0.25">
      <c r="A167" s="21" t="s">
        <v>27</v>
      </c>
      <c r="B167" s="21"/>
      <c r="C167" s="45"/>
    </row>
    <row r="168" spans="1:14" x14ac:dyDescent="0.25">
      <c r="A168" s="21"/>
      <c r="B168" s="21" t="s">
        <v>480</v>
      </c>
      <c r="C168" s="45"/>
    </row>
    <row r="169" spans="1:14" s="19" customFormat="1" x14ac:dyDescent="0.25">
      <c r="A169" s="21"/>
      <c r="B169" s="21"/>
      <c r="C169" s="45"/>
    </row>
    <row r="170" spans="1:14" s="19" customFormat="1" x14ac:dyDescent="0.25">
      <c r="A170" s="21" t="s">
        <v>1115</v>
      </c>
      <c r="B170" s="21"/>
      <c r="C170" s="45"/>
    </row>
    <row r="171" spans="1:14" s="19" customFormat="1" x14ac:dyDescent="0.25">
      <c r="A171" s="21" t="s">
        <v>0</v>
      </c>
      <c r="B171" s="21"/>
      <c r="C171" s="45"/>
    </row>
    <row r="172" spans="1:14" s="19" customFormat="1" x14ac:dyDescent="0.25">
      <c r="A172" s="21">
        <v>1</v>
      </c>
      <c r="B172" s="26" t="s">
        <v>4</v>
      </c>
      <c r="C172" s="31">
        <v>15</v>
      </c>
      <c r="D172" s="26" t="s">
        <v>1111</v>
      </c>
    </row>
    <row r="173" spans="1:14" s="19" customFormat="1" x14ac:dyDescent="0.25">
      <c r="A173" s="21">
        <v>2</v>
      </c>
      <c r="B173" s="26" t="s">
        <v>350</v>
      </c>
      <c r="C173" s="31">
        <v>71</v>
      </c>
      <c r="D173" s="26" t="s">
        <v>1111</v>
      </c>
      <c r="L173" s="26"/>
      <c r="M173" s="30"/>
      <c r="N173" s="26"/>
    </row>
    <row r="174" spans="1:14" s="19" customFormat="1" x14ac:dyDescent="0.25">
      <c r="A174" s="21">
        <v>3</v>
      </c>
      <c r="B174" s="26" t="s">
        <v>163</v>
      </c>
      <c r="C174" s="31">
        <v>72</v>
      </c>
      <c r="D174" s="26" t="s">
        <v>1111</v>
      </c>
      <c r="L174" s="26"/>
      <c r="M174" s="30"/>
      <c r="N174" s="26"/>
    </row>
    <row r="175" spans="1:14" s="19" customFormat="1" x14ac:dyDescent="0.25">
      <c r="A175" s="21">
        <v>4</v>
      </c>
      <c r="B175" s="26" t="s">
        <v>1103</v>
      </c>
      <c r="C175" s="31">
        <v>245</v>
      </c>
      <c r="D175" s="26" t="s">
        <v>1111</v>
      </c>
      <c r="L175" s="26"/>
      <c r="M175" s="30"/>
      <c r="N175" s="26"/>
    </row>
    <row r="176" spans="1:14" s="19" customFormat="1" x14ac:dyDescent="0.25">
      <c r="A176" s="21">
        <v>5</v>
      </c>
      <c r="B176" s="26" t="s">
        <v>249</v>
      </c>
      <c r="C176" s="31">
        <v>85</v>
      </c>
      <c r="D176" s="26" t="s">
        <v>1112</v>
      </c>
      <c r="L176" s="26"/>
      <c r="M176" s="30"/>
      <c r="N176" s="26"/>
    </row>
    <row r="177" spans="1:14" s="19" customFormat="1" x14ac:dyDescent="0.25">
      <c r="A177" s="21">
        <v>6</v>
      </c>
      <c r="B177" s="26" t="s">
        <v>343</v>
      </c>
      <c r="C177" s="31">
        <v>116</v>
      </c>
      <c r="D177" s="26" t="s">
        <v>1112</v>
      </c>
      <c r="L177" s="26"/>
      <c r="M177" s="30"/>
      <c r="N177" s="26"/>
    </row>
    <row r="178" spans="1:14" s="19" customFormat="1" x14ac:dyDescent="0.25">
      <c r="A178" s="21">
        <v>7</v>
      </c>
      <c r="B178" s="26" t="s">
        <v>425</v>
      </c>
      <c r="C178" s="31">
        <v>120</v>
      </c>
      <c r="D178" s="26" t="s">
        <v>1112</v>
      </c>
      <c r="L178" s="26"/>
      <c r="M178" s="30"/>
      <c r="N178" s="26"/>
    </row>
    <row r="179" spans="1:14" s="19" customFormat="1" x14ac:dyDescent="0.25">
      <c r="A179" s="21">
        <v>8</v>
      </c>
      <c r="B179" s="26" t="s">
        <v>1104</v>
      </c>
      <c r="C179" s="31">
        <v>230</v>
      </c>
      <c r="D179" s="26" t="s">
        <v>1112</v>
      </c>
      <c r="L179" s="26"/>
      <c r="M179" s="30"/>
      <c r="N179" s="26"/>
    </row>
    <row r="180" spans="1:14" s="19" customFormat="1" x14ac:dyDescent="0.25">
      <c r="A180" s="21">
        <v>9</v>
      </c>
      <c r="B180" s="26" t="s">
        <v>755</v>
      </c>
      <c r="C180" s="31">
        <v>331</v>
      </c>
      <c r="D180" s="26" t="s">
        <v>1112</v>
      </c>
      <c r="L180" s="26"/>
      <c r="M180" s="30"/>
      <c r="N180" s="26"/>
    </row>
    <row r="181" spans="1:14" s="19" customFormat="1" x14ac:dyDescent="0.25">
      <c r="A181" s="21">
        <v>10</v>
      </c>
      <c r="B181" s="26" t="s">
        <v>453</v>
      </c>
      <c r="C181" s="31">
        <v>411</v>
      </c>
      <c r="D181" s="26" t="s">
        <v>1112</v>
      </c>
      <c r="L181" s="26"/>
      <c r="M181" s="30"/>
      <c r="N181" s="26"/>
    </row>
    <row r="182" spans="1:14" s="19" customFormat="1" x14ac:dyDescent="0.25">
      <c r="A182" s="21">
        <v>11</v>
      </c>
      <c r="B182" s="26" t="s">
        <v>330</v>
      </c>
      <c r="C182" s="31">
        <v>537</v>
      </c>
      <c r="D182" s="26" t="s">
        <v>1112</v>
      </c>
      <c r="L182" s="26"/>
      <c r="M182" s="30"/>
      <c r="N182" s="26"/>
    </row>
    <row r="183" spans="1:14" s="19" customFormat="1" x14ac:dyDescent="0.25">
      <c r="A183" s="21"/>
      <c r="B183" s="21" t="s">
        <v>480</v>
      </c>
      <c r="C183" s="31"/>
      <c r="D183" s="26"/>
      <c r="L183" s="26"/>
      <c r="M183" s="30"/>
      <c r="N183" s="26"/>
    </row>
    <row r="184" spans="1:14" s="19" customFormat="1" x14ac:dyDescent="0.25">
      <c r="A184" s="21" t="s">
        <v>27</v>
      </c>
      <c r="B184" s="21"/>
      <c r="C184" s="45"/>
      <c r="L184" s="26"/>
      <c r="M184" s="30"/>
      <c r="N184" s="26"/>
    </row>
    <row r="185" spans="1:14" s="19" customFormat="1" x14ac:dyDescent="0.25">
      <c r="A185" s="21">
        <v>1</v>
      </c>
      <c r="B185" s="26" t="s">
        <v>20</v>
      </c>
      <c r="C185" s="31">
        <v>148</v>
      </c>
      <c r="D185" s="26" t="s">
        <v>1111</v>
      </c>
      <c r="L185" s="26"/>
      <c r="M185" s="30"/>
      <c r="N185" s="26"/>
    </row>
    <row r="186" spans="1:14" s="19" customFormat="1" x14ac:dyDescent="0.25">
      <c r="A186" s="21">
        <v>2</v>
      </c>
      <c r="B186" s="26" t="s">
        <v>1100</v>
      </c>
      <c r="C186" s="31">
        <v>224</v>
      </c>
      <c r="D186" s="26" t="s">
        <v>1112</v>
      </c>
      <c r="L186" s="26"/>
      <c r="M186" s="30"/>
      <c r="N186" s="26"/>
    </row>
    <row r="187" spans="1:14" x14ac:dyDescent="0.25">
      <c r="A187" s="21"/>
      <c r="B187" s="21" t="s">
        <v>480</v>
      </c>
      <c r="C187" s="45"/>
      <c r="D187" s="19"/>
      <c r="E187" s="19"/>
      <c r="F187" s="19"/>
    </row>
    <row r="188" spans="1:14" x14ac:dyDescent="0.25">
      <c r="A188" s="21" t="s">
        <v>789</v>
      </c>
      <c r="B188" s="21"/>
      <c r="C188" s="45"/>
      <c r="E188" s="2"/>
    </row>
    <row r="189" spans="1:14" x14ac:dyDescent="0.25">
      <c r="A189" s="21" t="s">
        <v>31</v>
      </c>
      <c r="B189" s="21"/>
      <c r="C189" s="45"/>
      <c r="D189" s="4" t="s">
        <v>186</v>
      </c>
      <c r="E189" s="2">
        <f>SUM(C190:C199)/10</f>
        <v>149.1</v>
      </c>
      <c r="F189" t="s">
        <v>262</v>
      </c>
    </row>
    <row r="190" spans="1:14" x14ac:dyDescent="0.25">
      <c r="A190" s="21">
        <v>1</v>
      </c>
      <c r="B190" s="21" t="s">
        <v>4</v>
      </c>
      <c r="C190" s="45">
        <v>19</v>
      </c>
      <c r="D190" s="19" t="s">
        <v>989</v>
      </c>
      <c r="E190" s="2"/>
    </row>
    <row r="191" spans="1:14" s="19" customFormat="1" x14ac:dyDescent="0.25">
      <c r="A191" s="21">
        <v>2</v>
      </c>
      <c r="B191" s="19" t="s">
        <v>350</v>
      </c>
      <c r="C191" s="20">
        <v>25</v>
      </c>
      <c r="D191" s="64" t="s">
        <v>1191</v>
      </c>
      <c r="E191" s="2"/>
    </row>
    <row r="192" spans="1:14" s="19" customFormat="1" x14ac:dyDescent="0.25">
      <c r="A192" s="21">
        <v>3</v>
      </c>
      <c r="B192" s="19" t="s">
        <v>163</v>
      </c>
      <c r="C192" s="20">
        <v>26</v>
      </c>
      <c r="D192" s="64" t="s">
        <v>1191</v>
      </c>
      <c r="E192" s="2"/>
    </row>
    <row r="193" spans="1:6" s="19" customFormat="1" x14ac:dyDescent="0.25">
      <c r="A193" s="21">
        <v>4</v>
      </c>
      <c r="B193" s="21" t="s">
        <v>232</v>
      </c>
      <c r="C193" s="45">
        <v>62</v>
      </c>
      <c r="D193" s="19" t="s">
        <v>1072</v>
      </c>
      <c r="E193" s="2"/>
    </row>
    <row r="194" spans="1:6" s="19" customFormat="1" x14ac:dyDescent="0.25">
      <c r="A194" s="21">
        <v>5</v>
      </c>
      <c r="B194" s="21" t="s">
        <v>1030</v>
      </c>
      <c r="C194" s="45">
        <v>65</v>
      </c>
      <c r="D194" s="19" t="s">
        <v>1027</v>
      </c>
      <c r="E194" s="2"/>
    </row>
    <row r="195" spans="1:6" x14ac:dyDescent="0.25">
      <c r="A195" s="21">
        <v>6</v>
      </c>
      <c r="B195" s="21" t="s">
        <v>817</v>
      </c>
      <c r="C195" s="45">
        <v>77</v>
      </c>
      <c r="D195" s="19" t="s">
        <v>829</v>
      </c>
      <c r="E195" s="2"/>
      <c r="F195" s="19"/>
    </row>
    <row r="196" spans="1:6" s="19" customFormat="1" x14ac:dyDescent="0.25">
      <c r="A196" s="21">
        <v>7</v>
      </c>
      <c r="B196" t="s">
        <v>33</v>
      </c>
      <c r="C196" s="20">
        <v>122</v>
      </c>
      <c r="D196" s="19" t="s">
        <v>1027</v>
      </c>
      <c r="E196" s="2"/>
    </row>
    <row r="197" spans="1:6" x14ac:dyDescent="0.25">
      <c r="A197" s="21">
        <v>8</v>
      </c>
      <c r="B197" s="21" t="s">
        <v>343</v>
      </c>
      <c r="C197" s="45">
        <v>175</v>
      </c>
      <c r="D197" s="19" t="s">
        <v>829</v>
      </c>
      <c r="E197" s="2"/>
      <c r="F197" s="19"/>
    </row>
    <row r="198" spans="1:6" x14ac:dyDescent="0.25">
      <c r="A198" s="21">
        <v>9</v>
      </c>
      <c r="B198" s="21" t="s">
        <v>818</v>
      </c>
      <c r="C198" s="45">
        <v>184</v>
      </c>
      <c r="D198" s="19" t="s">
        <v>829</v>
      </c>
      <c r="E198" s="2"/>
      <c r="F198" s="19"/>
    </row>
    <row r="199" spans="1:6" x14ac:dyDescent="0.25">
      <c r="A199" s="21">
        <v>10</v>
      </c>
      <c r="B199" s="21" t="s">
        <v>599</v>
      </c>
      <c r="C199" s="45">
        <v>736</v>
      </c>
      <c r="D199" s="19" t="s">
        <v>829</v>
      </c>
      <c r="E199" s="2"/>
      <c r="F199" s="19"/>
    </row>
    <row r="200" spans="1:6" x14ac:dyDescent="0.25">
      <c r="A200" s="21"/>
      <c r="B200" s="21" t="s">
        <v>480</v>
      </c>
      <c r="C200" s="45"/>
      <c r="E200" s="2"/>
    </row>
    <row r="201" spans="1:6" x14ac:dyDescent="0.25">
      <c r="A201" s="21" t="s">
        <v>18</v>
      </c>
      <c r="B201" s="21"/>
      <c r="C201" s="45"/>
      <c r="D201" s="4" t="s">
        <v>186</v>
      </c>
      <c r="E201" s="2">
        <v>260</v>
      </c>
      <c r="F201" t="s">
        <v>262</v>
      </c>
    </row>
    <row r="202" spans="1:6" x14ac:dyDescent="0.25">
      <c r="A202" s="21">
        <v>1</v>
      </c>
      <c r="B202" s="21" t="s">
        <v>20</v>
      </c>
      <c r="C202" s="45">
        <v>260</v>
      </c>
      <c r="D202" t="s">
        <v>790</v>
      </c>
      <c r="E202" s="2"/>
    </row>
    <row r="203" spans="1:6" x14ac:dyDescent="0.25">
      <c r="A203" s="21"/>
      <c r="B203" s="21" t="s">
        <v>480</v>
      </c>
      <c r="C203" s="45"/>
      <c r="D203" s="19"/>
      <c r="E203" s="19"/>
      <c r="F203" s="19"/>
    </row>
    <row r="204" spans="1:6" x14ac:dyDescent="0.25">
      <c r="A204" s="21" t="s">
        <v>788</v>
      </c>
      <c r="B204" s="21"/>
      <c r="C204" s="45"/>
      <c r="D204" s="19"/>
      <c r="E204" s="19"/>
      <c r="F204" s="19"/>
    </row>
    <row r="205" spans="1:6" x14ac:dyDescent="0.25">
      <c r="A205" s="21" t="s">
        <v>31</v>
      </c>
      <c r="B205" s="21"/>
      <c r="C205" s="45"/>
      <c r="D205" s="4" t="s">
        <v>186</v>
      </c>
      <c r="E205" s="2">
        <f>SUM(C206:C208)/3</f>
        <v>231</v>
      </c>
      <c r="F205" s="19" t="s">
        <v>262</v>
      </c>
    </row>
    <row r="206" spans="1:6" x14ac:dyDescent="0.25">
      <c r="A206" s="21">
        <v>1</v>
      </c>
      <c r="B206" s="21" t="s">
        <v>4</v>
      </c>
      <c r="C206" s="20">
        <v>73</v>
      </c>
      <c r="D206" t="s">
        <v>1366</v>
      </c>
      <c r="E206" s="2"/>
      <c r="F206" s="19"/>
    </row>
    <row r="207" spans="1:6" s="19" customFormat="1" x14ac:dyDescent="0.25">
      <c r="A207" s="21">
        <v>2</v>
      </c>
      <c r="B207" s="19" t="s">
        <v>163</v>
      </c>
      <c r="C207" s="45">
        <v>225</v>
      </c>
      <c r="D207" s="19" t="s">
        <v>1366</v>
      </c>
      <c r="E207" s="2"/>
    </row>
    <row r="208" spans="1:6" x14ac:dyDescent="0.25">
      <c r="A208" s="21">
        <v>3</v>
      </c>
      <c r="B208" s="21" t="s">
        <v>1030</v>
      </c>
      <c r="C208" s="45">
        <v>395</v>
      </c>
      <c r="D208" s="19" t="s">
        <v>1027</v>
      </c>
      <c r="E208" s="2"/>
      <c r="F208" s="19"/>
    </row>
    <row r="209" spans="1:5" x14ac:dyDescent="0.25">
      <c r="A209" s="21"/>
      <c r="B209" s="21" t="s">
        <v>480</v>
      </c>
      <c r="C209" s="45"/>
      <c r="D209" s="19"/>
    </row>
    <row r="210" spans="1:5" x14ac:dyDescent="0.25">
      <c r="A210" s="21"/>
      <c r="C210" s="45"/>
      <c r="E210" s="2"/>
    </row>
    <row r="211" spans="1:5" x14ac:dyDescent="0.25">
      <c r="A211" s="19" t="s">
        <v>1093</v>
      </c>
      <c r="B211" s="19"/>
      <c r="C211" s="19"/>
    </row>
    <row r="212" spans="1:5" s="19" customFormat="1" x14ac:dyDescent="0.25">
      <c r="A212" s="19">
        <v>1</v>
      </c>
      <c r="B212" s="21" t="s">
        <v>1030</v>
      </c>
      <c r="C212" s="63">
        <v>0.18263888888888891</v>
      </c>
      <c r="D212" s="65">
        <v>44044</v>
      </c>
    </row>
    <row r="213" spans="1:5" s="19" customFormat="1" x14ac:dyDescent="0.25">
      <c r="B213" s="21" t="s">
        <v>480</v>
      </c>
    </row>
    <row r="214" spans="1:5" x14ac:dyDescent="0.25">
      <c r="A214" t="s">
        <v>1087</v>
      </c>
    </row>
    <row r="215" spans="1:5" x14ac:dyDescent="0.25">
      <c r="A215">
        <v>1</v>
      </c>
      <c r="B215" t="s">
        <v>4</v>
      </c>
      <c r="C215" s="63">
        <v>0.1875</v>
      </c>
      <c r="D215" t="s">
        <v>1088</v>
      </c>
    </row>
    <row r="216" spans="1:5" x14ac:dyDescent="0.25">
      <c r="A216" s="21"/>
      <c r="B216" s="21" t="s">
        <v>480</v>
      </c>
    </row>
    <row r="217" spans="1:5" x14ac:dyDescent="0.25">
      <c r="A217" s="21" t="s">
        <v>1066</v>
      </c>
      <c r="D217" s="21" t="s">
        <v>1210</v>
      </c>
    </row>
    <row r="218" spans="1:5" x14ac:dyDescent="0.25">
      <c r="A218" s="21">
        <v>1</v>
      </c>
      <c r="B218" t="s">
        <v>1067</v>
      </c>
      <c r="C218" s="68">
        <v>0.27777777777777779</v>
      </c>
      <c r="D218" s="64" t="s">
        <v>1090</v>
      </c>
      <c r="E218" t="s">
        <v>1094</v>
      </c>
    </row>
    <row r="219" spans="1:5" s="19" customFormat="1" x14ac:dyDescent="0.25">
      <c r="A219" s="21">
        <v>2</v>
      </c>
      <c r="B219" s="21" t="s">
        <v>4</v>
      </c>
      <c r="C219" s="68">
        <v>0.3611111111111111</v>
      </c>
      <c r="D219" s="64" t="s">
        <v>1090</v>
      </c>
      <c r="E219" s="19" t="s">
        <v>1204</v>
      </c>
    </row>
    <row r="220" spans="1:5" s="19" customFormat="1" x14ac:dyDescent="0.25">
      <c r="A220" s="21">
        <v>3</v>
      </c>
      <c r="B220" s="21" t="s">
        <v>1092</v>
      </c>
      <c r="C220" s="68">
        <v>0.37361111111111112</v>
      </c>
      <c r="D220" s="64" t="s">
        <v>1090</v>
      </c>
      <c r="E220" s="19" t="s">
        <v>1094</v>
      </c>
    </row>
    <row r="221" spans="1:5" s="19" customFormat="1" x14ac:dyDescent="0.25">
      <c r="A221" s="21">
        <v>4</v>
      </c>
      <c r="B221" s="21" t="s">
        <v>1081</v>
      </c>
      <c r="C221" s="68">
        <v>0.54166666666666663</v>
      </c>
      <c r="D221" s="64" t="s">
        <v>1113</v>
      </c>
      <c r="E221" s="19" t="s">
        <v>1114</v>
      </c>
    </row>
    <row r="222" spans="1:5" s="19" customFormat="1" x14ac:dyDescent="0.25">
      <c r="A222" s="21">
        <v>5</v>
      </c>
      <c r="B222" s="21" t="s">
        <v>163</v>
      </c>
      <c r="C222" s="71" t="s">
        <v>1203</v>
      </c>
      <c r="D222" s="64" t="s">
        <v>1191</v>
      </c>
      <c r="E222" s="19" t="s">
        <v>1202</v>
      </c>
    </row>
    <row r="223" spans="1:5" x14ac:dyDescent="0.25">
      <c r="A223" s="21">
        <v>6</v>
      </c>
      <c r="B223" t="s">
        <v>1030</v>
      </c>
      <c r="C223" s="20">
        <v>36</v>
      </c>
      <c r="D223" s="64" t="s">
        <v>1090</v>
      </c>
      <c r="E223" t="s">
        <v>853</v>
      </c>
    </row>
    <row r="224" spans="1:5" x14ac:dyDescent="0.25">
      <c r="B224" s="21" t="s">
        <v>480</v>
      </c>
    </row>
    <row r="226" spans="1:4" x14ac:dyDescent="0.25">
      <c r="B226" t="s">
        <v>1065</v>
      </c>
    </row>
    <row r="227" spans="1:4" x14ac:dyDescent="0.25">
      <c r="A227" s="21">
        <v>1</v>
      </c>
      <c r="B227" t="s">
        <v>1120</v>
      </c>
      <c r="C227" s="68">
        <v>0.21527777777777779</v>
      </c>
      <c r="D227" s="65">
        <v>44075</v>
      </c>
    </row>
    <row r="228" spans="1:4" x14ac:dyDescent="0.25">
      <c r="A228" s="21">
        <v>2</v>
      </c>
      <c r="B228" t="s">
        <v>1030</v>
      </c>
      <c r="C228" s="20" t="s">
        <v>1089</v>
      </c>
      <c r="D228" s="69" t="s">
        <v>1090</v>
      </c>
    </row>
    <row r="229" spans="1:4" x14ac:dyDescent="0.25">
      <c r="A229" s="21"/>
      <c r="B229" s="21" t="s">
        <v>480</v>
      </c>
    </row>
    <row r="230" spans="1:4" x14ac:dyDescent="0.25">
      <c r="A230" t="s">
        <v>1095</v>
      </c>
    </row>
    <row r="231" spans="1:4" x14ac:dyDescent="0.25">
      <c r="A231">
        <v>1</v>
      </c>
    </row>
    <row r="232" spans="1:4" s="19" customFormat="1" x14ac:dyDescent="0.25">
      <c r="B232" s="21" t="s">
        <v>480</v>
      </c>
    </row>
    <row r="233" spans="1:4" x14ac:dyDescent="0.25">
      <c r="A233" t="s">
        <v>1068</v>
      </c>
    </row>
    <row r="234" spans="1:4" s="19" customFormat="1" x14ac:dyDescent="0.25">
      <c r="B234" s="21" t="s">
        <v>1030</v>
      </c>
      <c r="C234" s="21"/>
      <c r="D234" s="21">
        <v>2020</v>
      </c>
    </row>
    <row r="235" spans="1:4" s="19" customFormat="1" x14ac:dyDescent="0.25">
      <c r="B235" s="21" t="s">
        <v>4</v>
      </c>
      <c r="C235" s="21"/>
      <c r="D235" s="72">
        <v>44044</v>
      </c>
    </row>
    <row r="236" spans="1:4" s="19" customFormat="1" x14ac:dyDescent="0.25">
      <c r="B236" s="21" t="s">
        <v>33</v>
      </c>
      <c r="C236" s="21"/>
      <c r="D236" s="21" t="s">
        <v>1191</v>
      </c>
    </row>
    <row r="237" spans="1:4" x14ac:dyDescent="0.25">
      <c r="B237" s="21" t="s">
        <v>480</v>
      </c>
    </row>
    <row r="238" spans="1:4" x14ac:dyDescent="0.25">
      <c r="A238" t="s">
        <v>1069</v>
      </c>
    </row>
    <row r="239" spans="1:4" x14ac:dyDescent="0.25">
      <c r="B239" t="s">
        <v>4</v>
      </c>
      <c r="D239" s="65">
        <v>44044</v>
      </c>
    </row>
    <row r="240" spans="1:4" x14ac:dyDescent="0.25">
      <c r="B240" s="21" t="s">
        <v>480</v>
      </c>
    </row>
    <row r="242" spans="1:4" x14ac:dyDescent="0.25">
      <c r="A242" t="s">
        <v>1070</v>
      </c>
    </row>
    <row r="244" spans="1:4" x14ac:dyDescent="0.25">
      <c r="B244" s="21" t="s">
        <v>480</v>
      </c>
    </row>
    <row r="246" spans="1:4" x14ac:dyDescent="0.25">
      <c r="A246" t="s">
        <v>1211</v>
      </c>
    </row>
    <row r="247" spans="1:4" x14ac:dyDescent="0.25">
      <c r="B247" t="s">
        <v>4</v>
      </c>
      <c r="D247" s="65">
        <v>44075</v>
      </c>
    </row>
    <row r="251" spans="1:4" x14ac:dyDescent="0.25">
      <c r="A251" s="21"/>
      <c r="B251" t="s">
        <v>1367</v>
      </c>
    </row>
    <row r="252" spans="1:4" x14ac:dyDescent="0.25">
      <c r="A252" s="21">
        <v>1</v>
      </c>
      <c r="B252" t="s">
        <v>4</v>
      </c>
      <c r="C252">
        <v>40</v>
      </c>
      <c r="D252" s="65">
        <v>44166</v>
      </c>
    </row>
    <row r="253" spans="1:4" x14ac:dyDescent="0.25">
      <c r="A253" s="21">
        <v>2</v>
      </c>
      <c r="B253" t="s">
        <v>163</v>
      </c>
      <c r="C253">
        <v>56</v>
      </c>
      <c r="D253" s="65">
        <v>44136</v>
      </c>
    </row>
    <row r="255" spans="1:4" x14ac:dyDescent="0.25">
      <c r="A255" t="s">
        <v>1382</v>
      </c>
    </row>
    <row r="256" spans="1:4" s="19" customFormat="1" x14ac:dyDescent="0.25">
      <c r="A256" s="19" t="s">
        <v>0</v>
      </c>
    </row>
    <row r="257" spans="1:4" x14ac:dyDescent="0.25">
      <c r="A257" s="21">
        <v>1</v>
      </c>
      <c r="B257" t="s">
        <v>350</v>
      </c>
      <c r="C257" s="20">
        <v>15</v>
      </c>
      <c r="D257" s="21" t="s">
        <v>1381</v>
      </c>
    </row>
    <row r="258" spans="1:4" x14ac:dyDescent="0.25">
      <c r="A258" s="21">
        <v>2</v>
      </c>
      <c r="B258" t="s">
        <v>33</v>
      </c>
      <c r="C258" s="20">
        <v>44</v>
      </c>
      <c r="D258" s="21" t="s">
        <v>1381</v>
      </c>
    </row>
    <row r="259" spans="1:4" x14ac:dyDescent="0.25">
      <c r="A259" s="21">
        <v>3</v>
      </c>
      <c r="B259" t="s">
        <v>288</v>
      </c>
      <c r="C259" s="20">
        <v>375</v>
      </c>
      <c r="D259" s="21" t="s">
        <v>1381</v>
      </c>
    </row>
    <row r="260" spans="1:4" x14ac:dyDescent="0.25">
      <c r="B260" s="21" t="s">
        <v>480</v>
      </c>
      <c r="C260" s="20"/>
    </row>
    <row r="261" spans="1:4" x14ac:dyDescent="0.25">
      <c r="A261" t="s">
        <v>27</v>
      </c>
      <c r="C261" s="20"/>
    </row>
    <row r="262" spans="1:4" x14ac:dyDescent="0.25">
      <c r="A262" s="21">
        <v>1</v>
      </c>
      <c r="B262" t="s">
        <v>1380</v>
      </c>
      <c r="C262" s="20">
        <v>63</v>
      </c>
      <c r="D262" s="21" t="s">
        <v>1381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opLeftCell="A278" workbookViewId="0">
      <selection activeCell="L300" sqref="L300"/>
    </sheetView>
  </sheetViews>
  <sheetFormatPr baseColWidth="10" defaultRowHeight="15" x14ac:dyDescent="0.25"/>
  <cols>
    <col min="1" max="1" width="4.28515625" customWidth="1"/>
    <col min="2" max="2" width="32.85546875" customWidth="1"/>
    <col min="4" max="4" width="29.140625" customWidth="1"/>
  </cols>
  <sheetData>
    <row r="1" spans="1:6" x14ac:dyDescent="0.25">
      <c r="A1" s="21"/>
      <c r="B1" s="43" t="s">
        <v>799</v>
      </c>
      <c r="C1" s="45"/>
      <c r="D1" s="19"/>
      <c r="E1" s="2"/>
      <c r="F1" s="19"/>
    </row>
    <row r="2" spans="1:6" x14ac:dyDescent="0.25">
      <c r="A2" s="21" t="s">
        <v>1028</v>
      </c>
      <c r="B2" s="21"/>
      <c r="C2" s="45"/>
      <c r="D2" s="19"/>
      <c r="E2" s="2"/>
      <c r="F2" s="19"/>
    </row>
    <row r="3" spans="1:6" s="19" customFormat="1" x14ac:dyDescent="0.25">
      <c r="A3" s="21" t="s">
        <v>0</v>
      </c>
      <c r="B3" s="21"/>
      <c r="C3" s="45"/>
      <c r="D3" s="21" t="s">
        <v>152</v>
      </c>
      <c r="E3" s="3">
        <f>SUM(C4:C10)/7</f>
        <v>17.8</v>
      </c>
      <c r="F3" s="19" t="s">
        <v>153</v>
      </c>
    </row>
    <row r="4" spans="1:6" s="19" customFormat="1" x14ac:dyDescent="0.25">
      <c r="A4" s="21">
        <v>1</v>
      </c>
      <c r="B4" s="19" t="s">
        <v>215</v>
      </c>
      <c r="C4" s="20">
        <v>21.4</v>
      </c>
      <c r="D4" s="19" t="s">
        <v>1027</v>
      </c>
      <c r="E4" s="2"/>
    </row>
    <row r="5" spans="1:6" s="19" customFormat="1" x14ac:dyDescent="0.25">
      <c r="A5" s="21">
        <v>2</v>
      </c>
      <c r="B5" s="19" t="s">
        <v>33</v>
      </c>
      <c r="C5" s="20">
        <v>18.899999999999999</v>
      </c>
      <c r="D5" s="19" t="s">
        <v>1027</v>
      </c>
      <c r="E5" s="2"/>
    </row>
    <row r="6" spans="1:6" s="19" customFormat="1" x14ac:dyDescent="0.25">
      <c r="A6" s="21">
        <v>2</v>
      </c>
      <c r="B6" s="19" t="s">
        <v>1026</v>
      </c>
      <c r="C6" s="20">
        <v>18.899999999999999</v>
      </c>
      <c r="D6" s="19" t="s">
        <v>1027</v>
      </c>
      <c r="E6" s="2"/>
    </row>
    <row r="7" spans="1:6" s="19" customFormat="1" x14ac:dyDescent="0.25">
      <c r="A7" s="21">
        <v>2</v>
      </c>
      <c r="B7" s="19" t="s">
        <v>4</v>
      </c>
      <c r="C7" s="20">
        <v>18.899999999999999</v>
      </c>
      <c r="D7" s="19" t="s">
        <v>1027</v>
      </c>
      <c r="E7" s="2"/>
    </row>
    <row r="8" spans="1:6" s="19" customFormat="1" x14ac:dyDescent="0.25">
      <c r="A8" s="21">
        <v>2</v>
      </c>
      <c r="B8" s="19" t="s">
        <v>1004</v>
      </c>
      <c r="C8" s="20">
        <v>18.899999999999999</v>
      </c>
      <c r="D8" s="19" t="s">
        <v>1027</v>
      </c>
      <c r="E8" s="2"/>
    </row>
    <row r="9" spans="1:6" s="19" customFormat="1" x14ac:dyDescent="0.25">
      <c r="A9" s="21">
        <v>6</v>
      </c>
      <c r="B9" s="19" t="s">
        <v>1025</v>
      </c>
      <c r="C9" s="20">
        <v>13.8</v>
      </c>
      <c r="D9" s="19" t="s">
        <v>1027</v>
      </c>
      <c r="E9" s="2"/>
    </row>
    <row r="10" spans="1:6" s="19" customFormat="1" x14ac:dyDescent="0.25">
      <c r="A10" s="21">
        <v>6</v>
      </c>
      <c r="B10" s="19" t="s">
        <v>350</v>
      </c>
      <c r="C10" s="20">
        <v>13.8</v>
      </c>
      <c r="D10" s="19" t="s">
        <v>1027</v>
      </c>
      <c r="E10" s="2"/>
    </row>
    <row r="11" spans="1:6" s="19" customFormat="1" x14ac:dyDescent="0.25">
      <c r="A11" s="21"/>
      <c r="B11" s="21" t="s">
        <v>480</v>
      </c>
      <c r="C11" s="45"/>
      <c r="E11" s="2"/>
    </row>
    <row r="12" spans="1:6" s="19" customFormat="1" x14ac:dyDescent="0.25">
      <c r="A12" s="21" t="s">
        <v>18</v>
      </c>
      <c r="B12" s="21"/>
      <c r="C12" s="45"/>
      <c r="D12" s="21" t="s">
        <v>152</v>
      </c>
      <c r="E12" s="3">
        <f>SUM(C13:C14)/2</f>
        <v>10.050000000000001</v>
      </c>
      <c r="F12" s="19" t="s">
        <v>153</v>
      </c>
    </row>
    <row r="13" spans="1:6" s="19" customFormat="1" x14ac:dyDescent="0.25">
      <c r="A13" s="21">
        <v>1</v>
      </c>
      <c r="B13" s="19" t="s">
        <v>20</v>
      </c>
      <c r="C13" s="20">
        <v>13.8</v>
      </c>
      <c r="D13" s="19" t="s">
        <v>1027</v>
      </c>
      <c r="E13" s="2"/>
    </row>
    <row r="14" spans="1:6" s="19" customFormat="1" x14ac:dyDescent="0.25">
      <c r="A14" s="21">
        <v>2</v>
      </c>
      <c r="B14" s="19" t="s">
        <v>1024</v>
      </c>
      <c r="C14" s="20">
        <v>6.3</v>
      </c>
      <c r="D14" s="19" t="s">
        <v>1027</v>
      </c>
      <c r="E14" s="2"/>
    </row>
    <row r="15" spans="1:6" x14ac:dyDescent="0.25">
      <c r="A15" s="21"/>
      <c r="B15" s="21" t="s">
        <v>480</v>
      </c>
      <c r="C15" s="45"/>
      <c r="D15" s="19"/>
      <c r="E15" s="2"/>
      <c r="F15" s="19"/>
    </row>
    <row r="16" spans="1:6" s="19" customFormat="1" x14ac:dyDescent="0.25">
      <c r="A16" s="21" t="s">
        <v>1032</v>
      </c>
      <c r="B16" s="21"/>
      <c r="C16" s="45"/>
      <c r="E16" s="2"/>
    </row>
    <row r="17" spans="1:6" s="19" customFormat="1" x14ac:dyDescent="0.25">
      <c r="A17" s="21" t="s">
        <v>0</v>
      </c>
      <c r="B17" s="21"/>
      <c r="C17" s="45"/>
      <c r="D17" s="21" t="s">
        <v>152</v>
      </c>
      <c r="E17" s="3">
        <f>SUM(C18:C24)/7</f>
        <v>69.714285714285708</v>
      </c>
      <c r="F17" s="19" t="s">
        <v>581</v>
      </c>
    </row>
    <row r="18" spans="1:6" s="19" customFormat="1" x14ac:dyDescent="0.25">
      <c r="A18" s="21">
        <v>1</v>
      </c>
      <c r="B18" s="21" t="s">
        <v>4</v>
      </c>
      <c r="C18" s="45">
        <v>100</v>
      </c>
      <c r="D18" s="19" t="s">
        <v>1027</v>
      </c>
      <c r="E18" s="2"/>
    </row>
    <row r="19" spans="1:6" s="19" customFormat="1" x14ac:dyDescent="0.25">
      <c r="A19" s="21">
        <v>2</v>
      </c>
      <c r="B19" s="21" t="s">
        <v>33</v>
      </c>
      <c r="C19" s="45">
        <v>84</v>
      </c>
      <c r="D19" s="19" t="s">
        <v>1027</v>
      </c>
      <c r="E19" s="2"/>
    </row>
    <row r="20" spans="1:6" s="19" customFormat="1" x14ac:dyDescent="0.25">
      <c r="A20" s="21">
        <v>3</v>
      </c>
      <c r="B20" s="21" t="s">
        <v>1025</v>
      </c>
      <c r="C20" s="45">
        <v>77</v>
      </c>
      <c r="D20" s="19" t="s">
        <v>1027</v>
      </c>
      <c r="E20" s="2"/>
    </row>
    <row r="21" spans="1:6" s="19" customFormat="1" x14ac:dyDescent="0.25">
      <c r="A21" s="21">
        <v>4</v>
      </c>
      <c r="B21" s="21" t="s">
        <v>1026</v>
      </c>
      <c r="C21" s="45">
        <v>66</v>
      </c>
      <c r="D21" s="19" t="s">
        <v>1027</v>
      </c>
      <c r="E21" s="2"/>
    </row>
    <row r="22" spans="1:6" s="19" customFormat="1" x14ac:dyDescent="0.25">
      <c r="A22" s="21">
        <v>5</v>
      </c>
      <c r="B22" s="21" t="s">
        <v>1004</v>
      </c>
      <c r="C22" s="45">
        <v>62</v>
      </c>
      <c r="D22" s="19" t="s">
        <v>1027</v>
      </c>
      <c r="E22" s="2"/>
    </row>
    <row r="23" spans="1:6" s="19" customFormat="1" x14ac:dyDescent="0.25">
      <c r="A23" s="21">
        <v>6</v>
      </c>
      <c r="B23" s="21" t="s">
        <v>215</v>
      </c>
      <c r="C23" s="45">
        <v>61</v>
      </c>
      <c r="D23" s="19" t="s">
        <v>1027</v>
      </c>
      <c r="E23" s="2"/>
    </row>
    <row r="24" spans="1:6" s="19" customFormat="1" x14ac:dyDescent="0.25">
      <c r="A24" s="21">
        <v>7</v>
      </c>
      <c r="B24" s="21" t="s">
        <v>350</v>
      </c>
      <c r="C24" s="45">
        <v>38</v>
      </c>
      <c r="D24" s="19" t="s">
        <v>1027</v>
      </c>
      <c r="E24" s="2"/>
    </row>
    <row r="25" spans="1:6" s="19" customFormat="1" x14ac:dyDescent="0.25">
      <c r="A25" s="21"/>
      <c r="B25" s="21" t="s">
        <v>480</v>
      </c>
      <c r="E25" s="2"/>
    </row>
    <row r="26" spans="1:6" s="19" customFormat="1" x14ac:dyDescent="0.25">
      <c r="A26" s="21" t="s">
        <v>27</v>
      </c>
      <c r="D26" s="21" t="s">
        <v>152</v>
      </c>
      <c r="E26" s="3">
        <f>SUM(C27:C28)/2</f>
        <v>23.5</v>
      </c>
      <c r="F26" s="19" t="s">
        <v>581</v>
      </c>
    </row>
    <row r="27" spans="1:6" s="19" customFormat="1" x14ac:dyDescent="0.25">
      <c r="A27" s="21">
        <v>8</v>
      </c>
      <c r="B27" s="21" t="s">
        <v>20</v>
      </c>
      <c r="C27" s="45">
        <v>44</v>
      </c>
      <c r="D27" s="19" t="s">
        <v>1027</v>
      </c>
      <c r="E27" s="2"/>
    </row>
    <row r="28" spans="1:6" s="19" customFormat="1" x14ac:dyDescent="0.25">
      <c r="A28" s="21">
        <v>9</v>
      </c>
      <c r="B28" s="21" t="s">
        <v>1024</v>
      </c>
      <c r="C28" s="45">
        <v>3</v>
      </c>
      <c r="D28" s="19" t="s">
        <v>1027</v>
      </c>
      <c r="E28" s="2"/>
    </row>
    <row r="29" spans="1:6" s="19" customFormat="1" x14ac:dyDescent="0.25">
      <c r="A29" s="21"/>
      <c r="B29" s="21" t="s">
        <v>480</v>
      </c>
      <c r="C29" s="45"/>
      <c r="E29" s="2"/>
    </row>
    <row r="30" spans="1:6" x14ac:dyDescent="0.25">
      <c r="A30" s="21" t="s">
        <v>30</v>
      </c>
      <c r="B30" s="21"/>
      <c r="C30" s="45"/>
      <c r="E30" s="2"/>
    </row>
    <row r="31" spans="1:6" x14ac:dyDescent="0.25">
      <c r="A31" s="21" t="s">
        <v>0</v>
      </c>
      <c r="B31" s="21"/>
      <c r="C31" s="45"/>
      <c r="D31" s="21" t="s">
        <v>152</v>
      </c>
      <c r="E31" s="3">
        <f>SUM(C32:C57)/26</f>
        <v>113.5</v>
      </c>
      <c r="F31" t="s">
        <v>581</v>
      </c>
    </row>
    <row r="32" spans="1:6" x14ac:dyDescent="0.25">
      <c r="A32" s="21">
        <v>1</v>
      </c>
      <c r="B32" s="21" t="s">
        <v>4</v>
      </c>
      <c r="C32" s="45">
        <v>209</v>
      </c>
      <c r="D32" t="s">
        <v>151</v>
      </c>
      <c r="E32" s="2"/>
    </row>
    <row r="33" spans="1:13" x14ac:dyDescent="0.25">
      <c r="A33" s="21">
        <v>2</v>
      </c>
      <c r="B33" s="21" t="s">
        <v>163</v>
      </c>
      <c r="C33" s="45">
        <v>172</v>
      </c>
      <c r="D33" s="19" t="s">
        <v>765</v>
      </c>
      <c r="E33" s="2"/>
      <c r="F33" s="19"/>
    </row>
    <row r="34" spans="1:13" x14ac:dyDescent="0.25">
      <c r="A34" s="21">
        <v>3</v>
      </c>
      <c r="B34" s="21" t="s">
        <v>1</v>
      </c>
      <c r="C34" s="45">
        <v>150</v>
      </c>
      <c r="D34" t="s">
        <v>151</v>
      </c>
      <c r="E34" s="2"/>
    </row>
    <row r="35" spans="1:13" x14ac:dyDescent="0.25">
      <c r="A35" s="21">
        <v>4</v>
      </c>
      <c r="B35" s="21" t="s">
        <v>143</v>
      </c>
      <c r="C35" s="45">
        <v>147</v>
      </c>
      <c r="D35" t="s">
        <v>151</v>
      </c>
      <c r="E35" s="2"/>
    </row>
    <row r="36" spans="1:13" x14ac:dyDescent="0.25">
      <c r="A36" s="21">
        <v>5</v>
      </c>
      <c r="B36" s="21" t="s">
        <v>126</v>
      </c>
      <c r="C36" s="45">
        <v>140</v>
      </c>
      <c r="D36" t="s">
        <v>151</v>
      </c>
      <c r="E36" s="2"/>
    </row>
    <row r="37" spans="1:13" x14ac:dyDescent="0.25">
      <c r="A37" s="21">
        <v>6</v>
      </c>
      <c r="B37" s="21" t="s">
        <v>251</v>
      </c>
      <c r="C37" s="45">
        <v>131</v>
      </c>
      <c r="D37" t="s">
        <v>151</v>
      </c>
      <c r="E37" s="2"/>
    </row>
    <row r="38" spans="1:13" x14ac:dyDescent="0.25">
      <c r="A38" s="21">
        <v>7</v>
      </c>
      <c r="B38" s="21" t="s">
        <v>453</v>
      </c>
      <c r="C38" s="45">
        <v>128</v>
      </c>
      <c r="D38" s="19" t="s">
        <v>765</v>
      </c>
      <c r="E38" s="2"/>
      <c r="F38" s="19"/>
    </row>
    <row r="39" spans="1:13" x14ac:dyDescent="0.25">
      <c r="A39" s="21">
        <v>8</v>
      </c>
      <c r="B39" s="21" t="s">
        <v>755</v>
      </c>
      <c r="C39" s="45">
        <v>127</v>
      </c>
      <c r="D39" s="19" t="s">
        <v>765</v>
      </c>
      <c r="E39" s="2"/>
      <c r="F39" s="19"/>
    </row>
    <row r="40" spans="1:13" s="19" customFormat="1" x14ac:dyDescent="0.25">
      <c r="A40" s="21">
        <v>8</v>
      </c>
      <c r="B40" s="35" t="s">
        <v>1178</v>
      </c>
      <c r="C40" s="36">
        <v>127</v>
      </c>
      <c r="D40" s="19" t="s">
        <v>1189</v>
      </c>
      <c r="E40" s="2"/>
      <c r="L40" s="35"/>
      <c r="M40" s="36"/>
    </row>
    <row r="41" spans="1:13" x14ac:dyDescent="0.25">
      <c r="A41" s="21">
        <v>10</v>
      </c>
      <c r="B41" s="21" t="s">
        <v>144</v>
      </c>
      <c r="C41" s="45">
        <v>116</v>
      </c>
      <c r="D41" t="s">
        <v>151</v>
      </c>
      <c r="E41" s="2"/>
    </row>
    <row r="42" spans="1:13" s="19" customFormat="1" x14ac:dyDescent="0.25">
      <c r="A42" s="21">
        <v>11</v>
      </c>
      <c r="B42" s="35" t="s">
        <v>1181</v>
      </c>
      <c r="C42" s="36">
        <v>115</v>
      </c>
      <c r="D42" s="19" t="s">
        <v>1189</v>
      </c>
      <c r="E42" s="2"/>
    </row>
    <row r="43" spans="1:13" x14ac:dyDescent="0.25">
      <c r="A43" s="21">
        <v>12</v>
      </c>
      <c r="B43" s="21" t="s">
        <v>760</v>
      </c>
      <c r="C43" s="45">
        <v>111</v>
      </c>
      <c r="D43" s="19" t="s">
        <v>765</v>
      </c>
      <c r="E43" s="2"/>
      <c r="F43" s="19"/>
    </row>
    <row r="44" spans="1:13" x14ac:dyDescent="0.25">
      <c r="A44" s="21">
        <v>13</v>
      </c>
      <c r="B44" s="21" t="s">
        <v>145</v>
      </c>
      <c r="C44" s="45">
        <v>110</v>
      </c>
      <c r="D44" t="s">
        <v>151</v>
      </c>
      <c r="E44" s="2"/>
    </row>
    <row r="45" spans="1:13" x14ac:dyDescent="0.25">
      <c r="A45" s="21">
        <v>13</v>
      </c>
      <c r="B45" s="21" t="s">
        <v>146</v>
      </c>
      <c r="C45" s="45">
        <v>110</v>
      </c>
      <c r="D45" t="s">
        <v>151</v>
      </c>
      <c r="E45" s="2"/>
    </row>
    <row r="46" spans="1:13" x14ac:dyDescent="0.25">
      <c r="A46" s="21">
        <v>13</v>
      </c>
      <c r="B46" s="21" t="s">
        <v>761</v>
      </c>
      <c r="C46" s="45">
        <v>110</v>
      </c>
      <c r="D46" s="19" t="s">
        <v>765</v>
      </c>
      <c r="E46" s="2"/>
      <c r="F46" s="19"/>
    </row>
    <row r="47" spans="1:13" x14ac:dyDescent="0.25">
      <c r="A47" s="21">
        <v>13</v>
      </c>
      <c r="B47" s="21" t="s">
        <v>759</v>
      </c>
      <c r="C47" s="45">
        <v>110</v>
      </c>
      <c r="D47" s="19" t="s">
        <v>765</v>
      </c>
      <c r="E47" s="2"/>
      <c r="F47" s="19"/>
    </row>
    <row r="48" spans="1:13" x14ac:dyDescent="0.25">
      <c r="A48" s="21">
        <v>17</v>
      </c>
      <c r="B48" s="21" t="s">
        <v>147</v>
      </c>
      <c r="C48" s="45">
        <v>108</v>
      </c>
      <c r="D48" t="s">
        <v>151</v>
      </c>
      <c r="E48" s="2"/>
    </row>
    <row r="49" spans="1:6" x14ac:dyDescent="0.25">
      <c r="A49" s="21">
        <v>18</v>
      </c>
      <c r="B49" s="21" t="s">
        <v>148</v>
      </c>
      <c r="C49" s="45">
        <v>106</v>
      </c>
      <c r="D49" t="s">
        <v>151</v>
      </c>
      <c r="E49" s="2"/>
    </row>
    <row r="50" spans="1:6" x14ac:dyDescent="0.25">
      <c r="A50" s="21">
        <v>19</v>
      </c>
      <c r="B50" s="21" t="s">
        <v>330</v>
      </c>
      <c r="C50" s="45">
        <v>104</v>
      </c>
      <c r="D50" s="19" t="s">
        <v>765</v>
      </c>
      <c r="E50" s="2"/>
      <c r="F50" s="19"/>
    </row>
    <row r="51" spans="1:6" x14ac:dyDescent="0.25">
      <c r="A51" s="21">
        <v>20</v>
      </c>
      <c r="B51" s="21" t="s">
        <v>768</v>
      </c>
      <c r="C51" s="45">
        <v>97</v>
      </c>
      <c r="D51" s="19" t="s">
        <v>765</v>
      </c>
      <c r="E51" s="2"/>
      <c r="F51" s="19"/>
    </row>
    <row r="52" spans="1:6" x14ac:dyDescent="0.25">
      <c r="A52" s="21">
        <v>21</v>
      </c>
      <c r="B52" s="21" t="s">
        <v>149</v>
      </c>
      <c r="C52" s="45">
        <v>88</v>
      </c>
      <c r="D52" t="s">
        <v>151</v>
      </c>
      <c r="E52" s="2"/>
    </row>
    <row r="53" spans="1:6" x14ac:dyDescent="0.25">
      <c r="A53" s="21">
        <v>22</v>
      </c>
      <c r="B53" s="21" t="s">
        <v>150</v>
      </c>
      <c r="C53" s="45">
        <v>87</v>
      </c>
      <c r="D53" t="s">
        <v>151</v>
      </c>
      <c r="E53" s="2"/>
    </row>
    <row r="54" spans="1:6" s="19" customFormat="1" x14ac:dyDescent="0.25">
      <c r="A54" s="21">
        <v>23</v>
      </c>
      <c r="B54" s="35" t="s">
        <v>1187</v>
      </c>
      <c r="C54" s="36">
        <v>86</v>
      </c>
      <c r="D54" s="19" t="s">
        <v>1189</v>
      </c>
      <c r="E54" s="2"/>
    </row>
    <row r="55" spans="1:6" x14ac:dyDescent="0.25">
      <c r="A55" s="21">
        <v>24</v>
      </c>
      <c r="B55" s="21" t="s">
        <v>769</v>
      </c>
      <c r="C55" s="45">
        <v>68</v>
      </c>
      <c r="D55" s="19" t="s">
        <v>765</v>
      </c>
      <c r="E55" s="2"/>
      <c r="F55" s="19"/>
    </row>
    <row r="56" spans="1:6" s="19" customFormat="1" x14ac:dyDescent="0.25">
      <c r="A56" s="21">
        <v>25</v>
      </c>
      <c r="B56" s="35" t="s">
        <v>1180</v>
      </c>
      <c r="C56" s="36">
        <v>60</v>
      </c>
      <c r="D56" s="19" t="s">
        <v>1189</v>
      </c>
      <c r="E56" s="2"/>
    </row>
    <row r="57" spans="1:6" s="19" customFormat="1" x14ac:dyDescent="0.25">
      <c r="A57" s="21">
        <v>26</v>
      </c>
      <c r="B57" s="35" t="s">
        <v>1188</v>
      </c>
      <c r="C57" s="36">
        <v>34</v>
      </c>
      <c r="D57" s="19" t="s">
        <v>1189</v>
      </c>
      <c r="E57" s="2"/>
    </row>
    <row r="58" spans="1:6" x14ac:dyDescent="0.25">
      <c r="A58" s="21"/>
      <c r="B58" s="21" t="s">
        <v>480</v>
      </c>
      <c r="C58" s="45"/>
      <c r="E58" s="2"/>
    </row>
    <row r="59" spans="1:6" x14ac:dyDescent="0.25">
      <c r="A59" s="21" t="s">
        <v>18</v>
      </c>
      <c r="B59" s="21"/>
      <c r="C59" s="45"/>
      <c r="D59" s="1" t="s">
        <v>156</v>
      </c>
      <c r="E59" s="3">
        <f>SUM(C60:C68)/9</f>
        <v>61.444444444444443</v>
      </c>
      <c r="F59" t="s">
        <v>581</v>
      </c>
    </row>
    <row r="60" spans="1:6" x14ac:dyDescent="0.25">
      <c r="A60" s="21">
        <v>1</v>
      </c>
      <c r="B60" s="21" t="s">
        <v>20</v>
      </c>
      <c r="C60" s="45">
        <v>91</v>
      </c>
      <c r="D60" t="s">
        <v>196</v>
      </c>
      <c r="E60" s="2"/>
    </row>
    <row r="61" spans="1:6" x14ac:dyDescent="0.25">
      <c r="A61" s="21">
        <v>2</v>
      </c>
      <c r="B61" s="21" t="s">
        <v>21</v>
      </c>
      <c r="C61" s="45">
        <v>83</v>
      </c>
      <c r="D61" s="19" t="s">
        <v>765</v>
      </c>
      <c r="E61" s="2"/>
      <c r="F61" s="19"/>
    </row>
    <row r="62" spans="1:6" x14ac:dyDescent="0.25">
      <c r="A62" s="21">
        <v>3</v>
      </c>
      <c r="B62" s="21" t="s">
        <v>766</v>
      </c>
      <c r="C62" s="45">
        <v>78</v>
      </c>
      <c r="D62" s="19" t="s">
        <v>765</v>
      </c>
      <c r="E62" s="2"/>
      <c r="F62" s="19"/>
    </row>
    <row r="63" spans="1:6" x14ac:dyDescent="0.25">
      <c r="A63" s="21">
        <v>4</v>
      </c>
      <c r="B63" s="21" t="s">
        <v>271</v>
      </c>
      <c r="C63" s="45">
        <v>70</v>
      </c>
      <c r="D63" s="19" t="s">
        <v>765</v>
      </c>
      <c r="E63" s="2"/>
      <c r="F63" s="19"/>
    </row>
    <row r="64" spans="1:6" x14ac:dyDescent="0.25">
      <c r="A64" s="21">
        <v>5</v>
      </c>
      <c r="B64" s="21" t="s">
        <v>195</v>
      </c>
      <c r="C64" s="45">
        <v>69</v>
      </c>
      <c r="D64" s="19" t="s">
        <v>765</v>
      </c>
      <c r="E64" s="2"/>
      <c r="F64" s="19"/>
    </row>
    <row r="65" spans="1:6" x14ac:dyDescent="0.25">
      <c r="A65" s="21">
        <v>6</v>
      </c>
      <c r="B65" s="21" t="s">
        <v>767</v>
      </c>
      <c r="C65" s="45">
        <v>68</v>
      </c>
      <c r="D65" s="19" t="s">
        <v>765</v>
      </c>
      <c r="E65" s="2"/>
      <c r="F65" s="19"/>
    </row>
    <row r="66" spans="1:6" s="19" customFormat="1" x14ac:dyDescent="0.25">
      <c r="A66" s="21">
        <v>7</v>
      </c>
      <c r="B66" s="35" t="s">
        <v>1186</v>
      </c>
      <c r="C66" s="36">
        <v>40</v>
      </c>
      <c r="D66" t="s">
        <v>1189</v>
      </c>
      <c r="E66" s="2"/>
    </row>
    <row r="67" spans="1:6" x14ac:dyDescent="0.25">
      <c r="A67" s="21">
        <v>8</v>
      </c>
      <c r="B67" s="21" t="s">
        <v>154</v>
      </c>
      <c r="C67" s="45">
        <v>28</v>
      </c>
      <c r="D67" t="s">
        <v>151</v>
      </c>
      <c r="E67" s="2"/>
    </row>
    <row r="68" spans="1:6" x14ac:dyDescent="0.25">
      <c r="A68" s="21">
        <v>9</v>
      </c>
      <c r="B68" s="21" t="s">
        <v>155</v>
      </c>
      <c r="C68" s="45">
        <v>26</v>
      </c>
      <c r="D68" t="s">
        <v>151</v>
      </c>
      <c r="E68" s="2"/>
    </row>
    <row r="69" spans="1:6" x14ac:dyDescent="0.25">
      <c r="A69" s="21"/>
      <c r="B69" s="21"/>
      <c r="C69" s="45"/>
      <c r="E69" s="2"/>
    </row>
    <row r="70" spans="1:6" x14ac:dyDescent="0.25">
      <c r="A70" s="21"/>
      <c r="B70" s="21" t="s">
        <v>480</v>
      </c>
      <c r="C70" s="45"/>
      <c r="E70" s="2"/>
    </row>
    <row r="71" spans="1:6" x14ac:dyDescent="0.25">
      <c r="A71" s="21" t="s">
        <v>547</v>
      </c>
      <c r="B71" s="21"/>
      <c r="C71" s="45" t="s">
        <v>546</v>
      </c>
      <c r="E71" s="2"/>
    </row>
    <row r="72" spans="1:6" x14ac:dyDescent="0.25">
      <c r="A72" s="21" t="s">
        <v>31</v>
      </c>
      <c r="B72" s="21"/>
      <c r="C72" s="45"/>
      <c r="D72" s="1" t="s">
        <v>152</v>
      </c>
      <c r="E72" s="2">
        <f>SUM(C73:C80)/8</f>
        <v>20.78125</v>
      </c>
      <c r="F72" t="s">
        <v>153</v>
      </c>
    </row>
    <row r="73" spans="1:6" x14ac:dyDescent="0.25">
      <c r="A73" s="21">
        <v>1</v>
      </c>
      <c r="B73" s="21" t="s">
        <v>158</v>
      </c>
      <c r="C73" s="45">
        <v>27.4</v>
      </c>
      <c r="D73" t="s">
        <v>136</v>
      </c>
      <c r="E73" s="2"/>
    </row>
    <row r="74" spans="1:6" x14ac:dyDescent="0.25">
      <c r="A74" s="21">
        <v>2</v>
      </c>
      <c r="B74" s="21" t="s">
        <v>163</v>
      </c>
      <c r="C74" s="45">
        <v>25.25</v>
      </c>
      <c r="D74" t="s">
        <v>136</v>
      </c>
      <c r="E74" s="2"/>
    </row>
    <row r="75" spans="1:6" x14ac:dyDescent="0.25">
      <c r="A75" s="21">
        <v>3</v>
      </c>
      <c r="B75" s="21" t="s">
        <v>159</v>
      </c>
      <c r="C75" s="45">
        <v>23.5</v>
      </c>
      <c r="D75" t="s">
        <v>157</v>
      </c>
      <c r="E75" s="2"/>
    </row>
    <row r="76" spans="1:6" x14ac:dyDescent="0.25">
      <c r="A76" s="21">
        <v>4</v>
      </c>
      <c r="B76" s="21" t="s">
        <v>33</v>
      </c>
      <c r="C76" s="45">
        <v>20.05</v>
      </c>
      <c r="D76" t="s">
        <v>136</v>
      </c>
      <c r="E76" s="2"/>
    </row>
    <row r="77" spans="1:6" x14ac:dyDescent="0.25">
      <c r="A77" s="21">
        <v>4</v>
      </c>
      <c r="B77" s="21" t="s">
        <v>160</v>
      </c>
      <c r="C77" s="45">
        <v>20.05</v>
      </c>
      <c r="D77" t="s">
        <v>136</v>
      </c>
      <c r="E77" s="2"/>
    </row>
    <row r="78" spans="1:6" x14ac:dyDescent="0.25">
      <c r="A78" s="21">
        <v>6</v>
      </c>
      <c r="B78" s="21" t="s">
        <v>161</v>
      </c>
      <c r="C78" s="45">
        <v>19.149999999999999</v>
      </c>
      <c r="D78" t="s">
        <v>157</v>
      </c>
      <c r="E78" s="2"/>
    </row>
    <row r="79" spans="1:6" x14ac:dyDescent="0.25">
      <c r="A79" s="21">
        <v>7</v>
      </c>
      <c r="B79" s="21" t="s">
        <v>162</v>
      </c>
      <c r="C79" s="45">
        <v>19.100000000000001</v>
      </c>
      <c r="D79" t="s">
        <v>164</v>
      </c>
      <c r="E79" s="2"/>
    </row>
    <row r="80" spans="1:6" x14ac:dyDescent="0.25">
      <c r="A80" s="21">
        <v>8</v>
      </c>
      <c r="B80" s="21" t="s">
        <v>174</v>
      </c>
      <c r="C80" s="45">
        <v>11.75</v>
      </c>
      <c r="D80" t="s">
        <v>165</v>
      </c>
      <c r="E80" s="2"/>
    </row>
    <row r="81" spans="1:6" x14ac:dyDescent="0.25">
      <c r="A81" s="21"/>
      <c r="B81" s="21" t="s">
        <v>480</v>
      </c>
      <c r="C81" s="45"/>
      <c r="E81" s="2"/>
    </row>
    <row r="82" spans="1:6" x14ac:dyDescent="0.25">
      <c r="A82" s="21" t="s">
        <v>27</v>
      </c>
      <c r="B82" s="21"/>
      <c r="C82" s="45"/>
      <c r="D82" s="1" t="s">
        <v>152</v>
      </c>
      <c r="E82" s="2">
        <f>SUM(C83:C89)/7</f>
        <v>14.799999999999999</v>
      </c>
      <c r="F82" t="s">
        <v>153</v>
      </c>
    </row>
    <row r="83" spans="1:6" x14ac:dyDescent="0.25">
      <c r="A83" s="21">
        <v>1</v>
      </c>
      <c r="B83" s="21" t="s">
        <v>169</v>
      </c>
      <c r="C83" s="45">
        <v>19.7</v>
      </c>
      <c r="D83" t="s">
        <v>136</v>
      </c>
      <c r="E83" s="2"/>
    </row>
    <row r="84" spans="1:6" x14ac:dyDescent="0.25">
      <c r="A84" s="21">
        <v>2</v>
      </c>
      <c r="B84" s="21" t="s">
        <v>21</v>
      </c>
      <c r="C84" s="45">
        <v>16.899999999999999</v>
      </c>
      <c r="D84" t="s">
        <v>136</v>
      </c>
      <c r="E84" s="2"/>
    </row>
    <row r="85" spans="1:6" x14ac:dyDescent="0.25">
      <c r="A85" s="21">
        <v>3</v>
      </c>
      <c r="B85" s="21" t="s">
        <v>22</v>
      </c>
      <c r="C85" s="45">
        <v>16.399999999999999</v>
      </c>
      <c r="D85" t="s">
        <v>136</v>
      </c>
      <c r="E85" s="2"/>
    </row>
    <row r="86" spans="1:6" x14ac:dyDescent="0.25">
      <c r="A86" s="21">
        <v>4</v>
      </c>
      <c r="B86" s="21" t="s">
        <v>170</v>
      </c>
      <c r="C86" s="45">
        <v>12.95</v>
      </c>
      <c r="D86" t="s">
        <v>157</v>
      </c>
      <c r="E86" s="2"/>
    </row>
    <row r="87" spans="1:6" x14ac:dyDescent="0.25">
      <c r="A87" s="21">
        <v>4</v>
      </c>
      <c r="B87" s="21" t="s">
        <v>166</v>
      </c>
      <c r="C87" s="45">
        <v>12.95</v>
      </c>
      <c r="D87" t="s">
        <v>157</v>
      </c>
      <c r="E87" s="2"/>
    </row>
    <row r="88" spans="1:6" x14ac:dyDescent="0.25">
      <c r="A88" s="21">
        <v>6</v>
      </c>
      <c r="B88" s="21" t="s">
        <v>167</v>
      </c>
      <c r="C88" s="45">
        <v>12.75</v>
      </c>
      <c r="D88" t="s">
        <v>165</v>
      </c>
      <c r="E88" s="2"/>
    </row>
    <row r="89" spans="1:6" x14ac:dyDescent="0.25">
      <c r="A89" s="21">
        <v>7</v>
      </c>
      <c r="B89" s="21" t="s">
        <v>168</v>
      </c>
      <c r="C89" s="45">
        <v>11.95</v>
      </c>
      <c r="D89" t="s">
        <v>157</v>
      </c>
      <c r="E89" s="2"/>
    </row>
    <row r="90" spans="1:6" x14ac:dyDescent="0.25">
      <c r="A90" s="21"/>
      <c r="B90" s="21" t="s">
        <v>480</v>
      </c>
      <c r="C90" s="45"/>
      <c r="E90" s="2"/>
    </row>
    <row r="91" spans="1:6" x14ac:dyDescent="0.25">
      <c r="A91" s="21" t="s">
        <v>376</v>
      </c>
      <c r="B91" s="21"/>
      <c r="C91" s="45" t="s">
        <v>634</v>
      </c>
      <c r="E91" s="2"/>
    </row>
    <row r="92" spans="1:6" x14ac:dyDescent="0.25">
      <c r="A92" s="21" t="s">
        <v>0</v>
      </c>
      <c r="B92" s="21"/>
      <c r="C92" s="45"/>
      <c r="D92" t="s">
        <v>152</v>
      </c>
      <c r="E92" s="2">
        <f>SUM(C93:C123)/31</f>
        <v>19.410645161290315</v>
      </c>
      <c r="F92" t="s">
        <v>153</v>
      </c>
    </row>
    <row r="93" spans="1:6" s="19" customFormat="1" x14ac:dyDescent="0.25">
      <c r="A93" s="21">
        <v>1</v>
      </c>
      <c r="B93" t="s">
        <v>1124</v>
      </c>
      <c r="C93" s="20">
        <v>27.05</v>
      </c>
      <c r="D93" s="19" t="s">
        <v>1165</v>
      </c>
      <c r="E93" s="2"/>
    </row>
    <row r="94" spans="1:6" s="19" customFormat="1" x14ac:dyDescent="0.25">
      <c r="A94" s="21">
        <v>2</v>
      </c>
      <c r="B94" t="s">
        <v>1156</v>
      </c>
      <c r="C94" s="20">
        <v>26.3</v>
      </c>
      <c r="D94" s="19" t="s">
        <v>1165</v>
      </c>
      <c r="E94" s="2"/>
    </row>
    <row r="95" spans="1:6" s="19" customFormat="1" x14ac:dyDescent="0.25">
      <c r="A95" s="21">
        <v>3</v>
      </c>
      <c r="B95" t="s">
        <v>905</v>
      </c>
      <c r="C95" s="20">
        <v>26.05</v>
      </c>
      <c r="D95" s="19" t="s">
        <v>1165</v>
      </c>
      <c r="E95" s="2"/>
    </row>
    <row r="96" spans="1:6" x14ac:dyDescent="0.25">
      <c r="A96" s="21">
        <v>4</v>
      </c>
      <c r="B96" s="21" t="s">
        <v>4</v>
      </c>
      <c r="C96" s="45">
        <v>25.25</v>
      </c>
      <c r="D96" s="19" t="s">
        <v>628</v>
      </c>
      <c r="E96" s="2"/>
      <c r="F96" s="19"/>
    </row>
    <row r="97" spans="1:6" s="19" customFormat="1" x14ac:dyDescent="0.25">
      <c r="A97" s="21">
        <v>5</v>
      </c>
      <c r="B97" t="s">
        <v>913</v>
      </c>
      <c r="C97" s="20">
        <v>24.19</v>
      </c>
      <c r="D97" s="19" t="s">
        <v>1165</v>
      </c>
      <c r="E97" s="2"/>
    </row>
    <row r="98" spans="1:6" s="19" customFormat="1" x14ac:dyDescent="0.25">
      <c r="A98" s="21">
        <v>6</v>
      </c>
      <c r="B98" t="s">
        <v>163</v>
      </c>
      <c r="C98" s="20">
        <v>24.05</v>
      </c>
      <c r="D98" s="19" t="s">
        <v>1165</v>
      </c>
      <c r="E98" s="2"/>
    </row>
    <row r="99" spans="1:6" s="19" customFormat="1" x14ac:dyDescent="0.25">
      <c r="A99" s="21">
        <v>7</v>
      </c>
      <c r="B99" t="s">
        <v>900</v>
      </c>
      <c r="C99" s="20">
        <v>23.5</v>
      </c>
      <c r="D99" s="19" t="s">
        <v>1165</v>
      </c>
      <c r="E99" s="2"/>
    </row>
    <row r="100" spans="1:6" s="19" customFormat="1" x14ac:dyDescent="0.25">
      <c r="A100" s="21">
        <v>8</v>
      </c>
      <c r="B100" t="s">
        <v>1078</v>
      </c>
      <c r="C100" s="20">
        <v>23.45</v>
      </c>
      <c r="D100" s="19" t="s">
        <v>1165</v>
      </c>
      <c r="E100" s="2"/>
    </row>
    <row r="101" spans="1:6" s="19" customFormat="1" x14ac:dyDescent="0.25">
      <c r="A101" s="21">
        <v>9</v>
      </c>
      <c r="B101" t="s">
        <v>1157</v>
      </c>
      <c r="C101" s="20">
        <v>22.95</v>
      </c>
      <c r="D101" s="19" t="s">
        <v>1165</v>
      </c>
      <c r="E101" s="2"/>
    </row>
    <row r="102" spans="1:6" s="19" customFormat="1" x14ac:dyDescent="0.25">
      <c r="A102" s="21">
        <v>10</v>
      </c>
      <c r="B102" t="s">
        <v>1060</v>
      </c>
      <c r="C102" s="20">
        <v>22.6</v>
      </c>
      <c r="D102" s="19" t="s">
        <v>1165</v>
      </c>
      <c r="E102" s="2"/>
    </row>
    <row r="103" spans="1:6" s="19" customFormat="1" x14ac:dyDescent="0.25">
      <c r="A103" s="21">
        <v>11</v>
      </c>
      <c r="B103" t="s">
        <v>453</v>
      </c>
      <c r="C103" s="20">
        <v>22.55</v>
      </c>
      <c r="D103" s="19" t="s">
        <v>1165</v>
      </c>
      <c r="E103" s="2"/>
    </row>
    <row r="104" spans="1:6" s="19" customFormat="1" x14ac:dyDescent="0.25">
      <c r="A104" s="21">
        <v>12</v>
      </c>
      <c r="B104" t="s">
        <v>907</v>
      </c>
      <c r="C104" s="20">
        <v>21.9</v>
      </c>
      <c r="D104" s="19" t="s">
        <v>1165</v>
      </c>
      <c r="E104" s="2"/>
    </row>
    <row r="105" spans="1:6" x14ac:dyDescent="0.25">
      <c r="A105" s="21">
        <v>12</v>
      </c>
      <c r="B105" t="s">
        <v>33</v>
      </c>
      <c r="C105" s="20">
        <v>21.9</v>
      </c>
      <c r="D105" s="19" t="s">
        <v>1165</v>
      </c>
      <c r="E105" s="2"/>
      <c r="F105" s="19"/>
    </row>
    <row r="106" spans="1:6" x14ac:dyDescent="0.25">
      <c r="A106" s="21">
        <v>12</v>
      </c>
      <c r="B106" t="s">
        <v>1158</v>
      </c>
      <c r="C106" s="20">
        <v>21.9</v>
      </c>
      <c r="D106" s="19" t="s">
        <v>1165</v>
      </c>
      <c r="E106" s="2"/>
      <c r="F106" s="19"/>
    </row>
    <row r="107" spans="1:6" x14ac:dyDescent="0.25">
      <c r="A107" s="21">
        <v>15</v>
      </c>
      <c r="B107" t="s">
        <v>1159</v>
      </c>
      <c r="C107" s="20">
        <v>21.2</v>
      </c>
      <c r="D107" s="19" t="s">
        <v>1165</v>
      </c>
      <c r="E107" s="2"/>
      <c r="F107" s="19"/>
    </row>
    <row r="108" spans="1:6" s="19" customFormat="1" x14ac:dyDescent="0.25">
      <c r="A108" s="21">
        <v>16</v>
      </c>
      <c r="B108" t="s">
        <v>1160</v>
      </c>
      <c r="C108" s="20">
        <v>20.399999999999999</v>
      </c>
      <c r="D108" s="19" t="s">
        <v>1165</v>
      </c>
      <c r="E108" s="2"/>
    </row>
    <row r="109" spans="1:6" s="19" customFormat="1" x14ac:dyDescent="0.25">
      <c r="A109" s="21">
        <v>17</v>
      </c>
      <c r="B109" t="s">
        <v>1161</v>
      </c>
      <c r="C109" s="20">
        <v>20</v>
      </c>
      <c r="D109" s="19" t="s">
        <v>1165</v>
      </c>
      <c r="E109" s="2"/>
    </row>
    <row r="110" spans="1:6" s="19" customFormat="1" x14ac:dyDescent="0.25">
      <c r="A110" s="21">
        <v>18</v>
      </c>
      <c r="B110" t="s">
        <v>755</v>
      </c>
      <c r="C110" s="20">
        <v>19.350000000000001</v>
      </c>
      <c r="D110" s="19" t="s">
        <v>1165</v>
      </c>
      <c r="E110" s="2"/>
    </row>
    <row r="111" spans="1:6" x14ac:dyDescent="0.25">
      <c r="A111" s="21">
        <v>19</v>
      </c>
      <c r="B111" s="21" t="s">
        <v>632</v>
      </c>
      <c r="C111" s="45">
        <v>19.2</v>
      </c>
      <c r="D111" s="19" t="s">
        <v>628</v>
      </c>
      <c r="E111" s="2"/>
      <c r="F111" s="19"/>
    </row>
    <row r="112" spans="1:6" x14ac:dyDescent="0.25">
      <c r="A112" s="21">
        <v>20</v>
      </c>
      <c r="B112" s="21" t="s">
        <v>633</v>
      </c>
      <c r="C112" s="45">
        <v>18.2</v>
      </c>
      <c r="D112" s="19" t="s">
        <v>628</v>
      </c>
      <c r="E112" s="2"/>
      <c r="F112" s="19"/>
    </row>
    <row r="113" spans="1:6" x14ac:dyDescent="0.25">
      <c r="A113" s="21">
        <v>21</v>
      </c>
      <c r="B113" s="21" t="s">
        <v>17</v>
      </c>
      <c r="C113" s="45">
        <v>15.3</v>
      </c>
      <c r="D113" s="19" t="s">
        <v>628</v>
      </c>
      <c r="E113" s="2"/>
      <c r="F113" s="19"/>
    </row>
    <row r="114" spans="1:6" x14ac:dyDescent="0.25">
      <c r="A114" s="21">
        <v>22</v>
      </c>
      <c r="B114" s="21" t="s">
        <v>606</v>
      </c>
      <c r="C114" s="45">
        <v>16.510000000000002</v>
      </c>
      <c r="D114" s="19" t="s">
        <v>605</v>
      </c>
      <c r="E114" s="2"/>
      <c r="F114" s="19"/>
    </row>
    <row r="115" spans="1:6" s="19" customFormat="1" x14ac:dyDescent="0.25">
      <c r="A115" s="21">
        <v>23</v>
      </c>
      <c r="B115" t="s">
        <v>1144</v>
      </c>
      <c r="C115" s="20">
        <v>16.149999999999999</v>
      </c>
      <c r="D115" s="19" t="s">
        <v>1165</v>
      </c>
      <c r="E115" s="2"/>
    </row>
    <row r="116" spans="1:6" s="19" customFormat="1" x14ac:dyDescent="0.25">
      <c r="A116" s="21">
        <v>24</v>
      </c>
      <c r="B116" t="s">
        <v>1162</v>
      </c>
      <c r="C116" s="20">
        <v>16</v>
      </c>
      <c r="D116" s="19" t="s">
        <v>1165</v>
      </c>
      <c r="E116" s="2"/>
    </row>
    <row r="117" spans="1:6" x14ac:dyDescent="0.25">
      <c r="A117" s="21">
        <v>25</v>
      </c>
      <c r="B117" s="21" t="s">
        <v>619</v>
      </c>
      <c r="C117" s="45">
        <v>14.3</v>
      </c>
      <c r="D117" s="19" t="s">
        <v>628</v>
      </c>
      <c r="E117" s="2"/>
      <c r="F117" s="19"/>
    </row>
    <row r="118" spans="1:6" s="19" customFormat="1" x14ac:dyDescent="0.25">
      <c r="A118" s="21">
        <v>26</v>
      </c>
      <c r="B118" s="21" t="s">
        <v>910</v>
      </c>
      <c r="C118" s="45">
        <v>14.22</v>
      </c>
      <c r="D118" s="19" t="s">
        <v>1165</v>
      </c>
      <c r="E118" s="2"/>
    </row>
    <row r="119" spans="1:6" x14ac:dyDescent="0.25">
      <c r="A119" s="21">
        <v>27</v>
      </c>
      <c r="B119" s="21" t="s">
        <v>599</v>
      </c>
      <c r="C119" s="45">
        <v>14.15</v>
      </c>
      <c r="D119" s="19" t="s">
        <v>605</v>
      </c>
      <c r="E119" s="2"/>
      <c r="F119" s="19"/>
    </row>
    <row r="120" spans="1:6" x14ac:dyDescent="0.25">
      <c r="A120" s="21">
        <v>28</v>
      </c>
      <c r="B120" s="21" t="s">
        <v>607</v>
      </c>
      <c r="C120" s="45">
        <v>14.15</v>
      </c>
      <c r="D120" s="19" t="s">
        <v>605</v>
      </c>
      <c r="E120" s="2"/>
      <c r="F120" s="19"/>
    </row>
    <row r="121" spans="1:6" x14ac:dyDescent="0.25">
      <c r="A121" s="21">
        <v>29</v>
      </c>
      <c r="B121" s="21" t="s">
        <v>249</v>
      </c>
      <c r="C121" s="45">
        <v>13.1</v>
      </c>
      <c r="D121" s="19" t="s">
        <v>605</v>
      </c>
      <c r="E121" s="2"/>
    </row>
    <row r="122" spans="1:6" x14ac:dyDescent="0.25">
      <c r="A122" s="21">
        <v>30</v>
      </c>
      <c r="B122" s="21" t="s">
        <v>602</v>
      </c>
      <c r="C122" s="45">
        <v>12.86</v>
      </c>
      <c r="D122" s="19" t="s">
        <v>605</v>
      </c>
      <c r="E122" s="2"/>
    </row>
    <row r="123" spans="1:6" s="19" customFormat="1" x14ac:dyDescent="0.25">
      <c r="A123" s="21">
        <v>31</v>
      </c>
      <c r="B123" t="s">
        <v>1163</v>
      </c>
      <c r="C123" s="20">
        <v>3</v>
      </c>
      <c r="D123" s="19" t="s">
        <v>1165</v>
      </c>
      <c r="E123" s="2"/>
    </row>
    <row r="124" spans="1:6" x14ac:dyDescent="0.25">
      <c r="A124" s="21"/>
      <c r="B124" s="21" t="s">
        <v>480</v>
      </c>
      <c r="C124" s="45"/>
      <c r="E124" s="2"/>
      <c r="F124" s="19"/>
    </row>
    <row r="125" spans="1:6" x14ac:dyDescent="0.25">
      <c r="A125" s="21" t="s">
        <v>27</v>
      </c>
      <c r="B125" s="21"/>
      <c r="C125" s="45"/>
      <c r="D125" s="19" t="s">
        <v>152</v>
      </c>
      <c r="E125" s="2">
        <f>SUM(C126:C132)/7</f>
        <v>13.192857142857141</v>
      </c>
      <c r="F125" s="19" t="s">
        <v>153</v>
      </c>
    </row>
    <row r="126" spans="1:6" x14ac:dyDescent="0.25">
      <c r="A126" s="21">
        <v>1</v>
      </c>
      <c r="B126" t="s">
        <v>20</v>
      </c>
      <c r="C126" s="20">
        <v>18.100000000000001</v>
      </c>
      <c r="D126" s="19" t="s">
        <v>1165</v>
      </c>
      <c r="E126" s="2"/>
      <c r="F126" s="19"/>
    </row>
    <row r="127" spans="1:6" s="19" customFormat="1" x14ac:dyDescent="0.25">
      <c r="A127" s="21">
        <v>2</v>
      </c>
      <c r="B127" t="s">
        <v>1061</v>
      </c>
      <c r="C127" s="20">
        <v>16.25</v>
      </c>
      <c r="D127" s="19" t="s">
        <v>1165</v>
      </c>
      <c r="E127" s="2"/>
    </row>
    <row r="128" spans="1:6" s="19" customFormat="1" x14ac:dyDescent="0.25">
      <c r="A128" s="21">
        <v>3</v>
      </c>
      <c r="B128" t="s">
        <v>195</v>
      </c>
      <c r="C128" s="20">
        <v>15.1</v>
      </c>
      <c r="D128" s="19" t="s">
        <v>1165</v>
      </c>
      <c r="E128" s="2"/>
    </row>
    <row r="129" spans="1:6" x14ac:dyDescent="0.25">
      <c r="A129" s="21">
        <v>4</v>
      </c>
      <c r="B129" s="21" t="s">
        <v>23</v>
      </c>
      <c r="C129" s="45">
        <v>12.3</v>
      </c>
      <c r="D129" s="19" t="s">
        <v>628</v>
      </c>
      <c r="E129" s="2"/>
      <c r="F129" s="19"/>
    </row>
    <row r="130" spans="1:6" x14ac:dyDescent="0.25">
      <c r="A130" s="21">
        <v>5</v>
      </c>
      <c r="B130" s="21" t="s">
        <v>35</v>
      </c>
      <c r="C130" s="45">
        <v>11.3</v>
      </c>
      <c r="D130" s="19" t="s">
        <v>628</v>
      </c>
      <c r="E130" s="2"/>
    </row>
    <row r="131" spans="1:6" x14ac:dyDescent="0.25">
      <c r="A131" s="21">
        <v>6</v>
      </c>
      <c r="B131" s="21" t="s">
        <v>604</v>
      </c>
      <c r="C131" s="45">
        <v>11.1</v>
      </c>
      <c r="D131" t="s">
        <v>605</v>
      </c>
      <c r="E131" s="2"/>
    </row>
    <row r="132" spans="1:6" x14ac:dyDescent="0.25">
      <c r="A132" s="21">
        <v>7</v>
      </c>
      <c r="B132" t="s">
        <v>1164</v>
      </c>
      <c r="C132" s="20">
        <v>8.1999999999999993</v>
      </c>
      <c r="D132" s="19" t="s">
        <v>1165</v>
      </c>
      <c r="E132" s="2"/>
    </row>
    <row r="133" spans="1:6" x14ac:dyDescent="0.25">
      <c r="A133" s="21"/>
      <c r="B133" s="21"/>
      <c r="C133" s="45"/>
      <c r="E133" s="2"/>
    </row>
    <row r="134" spans="1:6" x14ac:dyDescent="0.25">
      <c r="A134" s="21"/>
      <c r="B134" s="21" t="s">
        <v>480</v>
      </c>
      <c r="C134" s="45"/>
      <c r="D134" s="19"/>
      <c r="E134" s="2"/>
      <c r="F134" s="19"/>
    </row>
    <row r="135" spans="1:6" x14ac:dyDescent="0.25">
      <c r="A135" s="21" t="s">
        <v>699</v>
      </c>
      <c r="B135" s="21"/>
      <c r="C135" s="45" t="s">
        <v>634</v>
      </c>
      <c r="D135" s="19"/>
      <c r="E135" s="2"/>
      <c r="F135" s="19"/>
    </row>
    <row r="136" spans="1:6" x14ac:dyDescent="0.25">
      <c r="A136" s="21" t="s">
        <v>0</v>
      </c>
      <c r="B136" s="21"/>
      <c r="C136" s="45"/>
      <c r="D136" s="19" t="s">
        <v>152</v>
      </c>
      <c r="E136" s="2">
        <f>SUM(C137:C154)/18</f>
        <v>25.552777777777774</v>
      </c>
      <c r="F136" s="19" t="s">
        <v>153</v>
      </c>
    </row>
    <row r="137" spans="1:6" x14ac:dyDescent="0.25">
      <c r="A137" s="21">
        <v>1</v>
      </c>
      <c r="B137" s="30" t="s">
        <v>4</v>
      </c>
      <c r="C137" s="45">
        <v>43.4</v>
      </c>
      <c r="D137" s="19" t="s">
        <v>700</v>
      </c>
      <c r="E137" s="2"/>
      <c r="F137" s="19"/>
    </row>
    <row r="138" spans="1:6" x14ac:dyDescent="0.25">
      <c r="A138" s="21">
        <v>2</v>
      </c>
      <c r="B138" s="30" t="s">
        <v>508</v>
      </c>
      <c r="C138" s="45">
        <v>38.299999999999997</v>
      </c>
      <c r="D138" s="19" t="s">
        <v>700</v>
      </c>
      <c r="E138" s="2"/>
      <c r="F138" s="19"/>
    </row>
    <row r="139" spans="1:6" x14ac:dyDescent="0.25">
      <c r="A139" s="21">
        <v>3</v>
      </c>
      <c r="B139" s="30" t="s">
        <v>343</v>
      </c>
      <c r="C139" s="45">
        <v>38.15</v>
      </c>
      <c r="D139" s="19" t="s">
        <v>700</v>
      </c>
      <c r="E139" s="2"/>
      <c r="F139" s="19"/>
    </row>
    <row r="140" spans="1:6" x14ac:dyDescent="0.25">
      <c r="A140" s="21">
        <v>4</v>
      </c>
      <c r="B140" s="30" t="s">
        <v>686</v>
      </c>
      <c r="C140" s="45">
        <v>31.2</v>
      </c>
      <c r="D140" s="19" t="s">
        <v>700</v>
      </c>
      <c r="E140" s="2"/>
      <c r="F140" s="19"/>
    </row>
    <row r="141" spans="1:6" x14ac:dyDescent="0.25">
      <c r="A141" s="21">
        <v>4</v>
      </c>
      <c r="B141" s="30" t="s">
        <v>687</v>
      </c>
      <c r="C141" s="45">
        <v>31.2</v>
      </c>
      <c r="D141" s="19" t="s">
        <v>700</v>
      </c>
      <c r="E141" s="2"/>
      <c r="F141" s="19"/>
    </row>
    <row r="142" spans="1:6" x14ac:dyDescent="0.25">
      <c r="A142" s="21">
        <v>6</v>
      </c>
      <c r="B142" s="30" t="s">
        <v>688</v>
      </c>
      <c r="C142" s="45">
        <v>29.75</v>
      </c>
      <c r="D142" s="19" t="s">
        <v>700</v>
      </c>
      <c r="E142" s="2"/>
      <c r="F142" s="19"/>
    </row>
    <row r="143" spans="1:6" x14ac:dyDescent="0.25">
      <c r="A143" s="21">
        <v>7</v>
      </c>
      <c r="B143" s="30" t="s">
        <v>33</v>
      </c>
      <c r="C143" s="45">
        <v>27.45</v>
      </c>
      <c r="D143" s="19" t="s">
        <v>700</v>
      </c>
      <c r="E143" s="2"/>
      <c r="F143" s="19"/>
    </row>
    <row r="144" spans="1:6" x14ac:dyDescent="0.25">
      <c r="A144" s="21">
        <v>8</v>
      </c>
      <c r="B144" s="30" t="s">
        <v>689</v>
      </c>
      <c r="C144" s="45">
        <v>25</v>
      </c>
      <c r="D144" s="19" t="s">
        <v>700</v>
      </c>
      <c r="E144" s="2"/>
      <c r="F144" s="19"/>
    </row>
    <row r="145" spans="1:6" x14ac:dyDescent="0.25">
      <c r="A145" s="21">
        <v>8</v>
      </c>
      <c r="B145" s="30" t="s">
        <v>690</v>
      </c>
      <c r="C145" s="45">
        <v>25</v>
      </c>
      <c r="D145" s="19" t="s">
        <v>700</v>
      </c>
      <c r="E145" s="2"/>
      <c r="F145" s="19"/>
    </row>
    <row r="146" spans="1:6" x14ac:dyDescent="0.25">
      <c r="A146" s="21">
        <v>10</v>
      </c>
      <c r="B146" s="30" t="s">
        <v>691</v>
      </c>
      <c r="C146" s="45">
        <v>22.5</v>
      </c>
      <c r="D146" s="19" t="s">
        <v>700</v>
      </c>
      <c r="E146" s="2"/>
      <c r="F146" s="19"/>
    </row>
    <row r="147" spans="1:6" x14ac:dyDescent="0.25">
      <c r="A147" s="21">
        <v>11</v>
      </c>
      <c r="B147" s="30" t="s">
        <v>692</v>
      </c>
      <c r="C147" s="45">
        <v>22</v>
      </c>
      <c r="D147" s="19" t="s">
        <v>700</v>
      </c>
      <c r="E147" s="2"/>
      <c r="F147" s="19"/>
    </row>
    <row r="148" spans="1:6" x14ac:dyDescent="0.25">
      <c r="A148" s="21">
        <v>11</v>
      </c>
      <c r="B148" s="30" t="s">
        <v>693</v>
      </c>
      <c r="C148" s="45">
        <v>22</v>
      </c>
      <c r="D148" s="19" t="s">
        <v>700</v>
      </c>
      <c r="E148" s="2"/>
      <c r="F148" s="19"/>
    </row>
    <row r="149" spans="1:6" x14ac:dyDescent="0.25">
      <c r="A149" s="21">
        <v>11</v>
      </c>
      <c r="B149" s="30" t="s">
        <v>694</v>
      </c>
      <c r="C149" s="45">
        <v>22</v>
      </c>
      <c r="D149" s="19" t="s">
        <v>700</v>
      </c>
      <c r="E149" s="2"/>
      <c r="F149" s="19"/>
    </row>
    <row r="150" spans="1:6" x14ac:dyDescent="0.25">
      <c r="A150" s="21">
        <v>14</v>
      </c>
      <c r="B150" s="30" t="s">
        <v>695</v>
      </c>
      <c r="C150" s="45">
        <v>20</v>
      </c>
      <c r="D150" s="19" t="s">
        <v>700</v>
      </c>
      <c r="E150" s="2"/>
      <c r="F150" s="19"/>
    </row>
    <row r="151" spans="1:6" x14ac:dyDescent="0.25">
      <c r="A151" s="21">
        <v>14</v>
      </c>
      <c r="B151" s="30" t="s">
        <v>696</v>
      </c>
      <c r="C151" s="45">
        <v>20</v>
      </c>
      <c r="D151" s="19" t="s">
        <v>700</v>
      </c>
      <c r="E151" s="2"/>
      <c r="F151" s="19"/>
    </row>
    <row r="152" spans="1:6" x14ac:dyDescent="0.25">
      <c r="A152" s="21">
        <v>16</v>
      </c>
      <c r="B152" s="30" t="s">
        <v>249</v>
      </c>
      <c r="C152" s="45">
        <v>17</v>
      </c>
      <c r="D152" s="19" t="s">
        <v>700</v>
      </c>
      <c r="E152" s="2"/>
      <c r="F152" s="19"/>
    </row>
    <row r="153" spans="1:6" x14ac:dyDescent="0.25">
      <c r="A153" s="21">
        <v>17</v>
      </c>
      <c r="B153" s="30" t="s">
        <v>697</v>
      </c>
      <c r="C153" s="45">
        <v>12.5</v>
      </c>
      <c r="D153" s="19" t="s">
        <v>700</v>
      </c>
      <c r="E153" s="2"/>
      <c r="F153" s="19"/>
    </row>
    <row r="154" spans="1:6" x14ac:dyDescent="0.25">
      <c r="A154" s="21">
        <v>17</v>
      </c>
      <c r="B154" s="30" t="s">
        <v>698</v>
      </c>
      <c r="C154" s="45">
        <v>12.5</v>
      </c>
      <c r="D154" s="19" t="s">
        <v>700</v>
      </c>
      <c r="E154" s="2"/>
      <c r="F154" s="19"/>
    </row>
    <row r="155" spans="1:6" x14ac:dyDescent="0.25">
      <c r="A155" s="21"/>
      <c r="B155" s="21" t="s">
        <v>480</v>
      </c>
      <c r="C155" s="45"/>
      <c r="D155" s="19"/>
      <c r="E155" s="2"/>
      <c r="F155" s="19"/>
    </row>
    <row r="156" spans="1:6" x14ac:dyDescent="0.25">
      <c r="A156" s="21" t="s">
        <v>27</v>
      </c>
      <c r="B156" s="21"/>
      <c r="C156" s="45"/>
      <c r="D156" s="19"/>
      <c r="E156" s="2"/>
      <c r="F156" s="19"/>
    </row>
    <row r="157" spans="1:6" x14ac:dyDescent="0.25">
      <c r="A157" s="21">
        <v>1</v>
      </c>
      <c r="B157" s="30" t="s">
        <v>20</v>
      </c>
      <c r="C157" s="45">
        <v>24.85</v>
      </c>
      <c r="D157" s="19" t="s">
        <v>700</v>
      </c>
      <c r="E157" s="2"/>
      <c r="F157" s="19"/>
    </row>
    <row r="158" spans="1:6" x14ac:dyDescent="0.25">
      <c r="A158" s="21">
        <v>2</v>
      </c>
      <c r="B158" s="30" t="s">
        <v>402</v>
      </c>
      <c r="C158" s="45">
        <v>17.5</v>
      </c>
      <c r="D158" s="19" t="s">
        <v>700</v>
      </c>
      <c r="E158" s="2"/>
      <c r="F158" s="19"/>
    </row>
    <row r="159" spans="1:6" x14ac:dyDescent="0.25">
      <c r="A159" s="21">
        <v>3</v>
      </c>
      <c r="B159" s="30" t="s">
        <v>685</v>
      </c>
      <c r="C159" s="45">
        <v>12</v>
      </c>
      <c r="D159" s="19" t="s">
        <v>700</v>
      </c>
      <c r="E159" s="2"/>
      <c r="F159" s="19"/>
    </row>
    <row r="160" spans="1:6" x14ac:dyDescent="0.25">
      <c r="A160" s="21"/>
      <c r="B160" s="21" t="s">
        <v>480</v>
      </c>
      <c r="C160" s="45"/>
      <c r="E160" s="2"/>
    </row>
    <row r="161" spans="1:14" x14ac:dyDescent="0.25">
      <c r="A161" s="21" t="s">
        <v>780</v>
      </c>
      <c r="B161" s="21"/>
      <c r="C161" s="45" t="s">
        <v>782</v>
      </c>
    </row>
    <row r="162" spans="1:14" x14ac:dyDescent="0.25">
      <c r="A162" s="21">
        <v>1</v>
      </c>
      <c r="B162" s="21" t="s">
        <v>778</v>
      </c>
      <c r="C162" s="45" t="s">
        <v>781</v>
      </c>
      <c r="D162" t="s">
        <v>779</v>
      </c>
    </row>
    <row r="163" spans="1:14" x14ac:dyDescent="0.25">
      <c r="A163" s="21"/>
      <c r="B163" s="21" t="s">
        <v>480</v>
      </c>
      <c r="C163" s="45"/>
    </row>
    <row r="164" spans="1:14" x14ac:dyDescent="0.25">
      <c r="A164" s="21" t="s">
        <v>786</v>
      </c>
      <c r="B164" s="21"/>
      <c r="C164" s="45"/>
      <c r="D164" t="s">
        <v>787</v>
      </c>
      <c r="E164">
        <v>13</v>
      </c>
      <c r="F164" t="s">
        <v>262</v>
      </c>
    </row>
    <row r="165" spans="1:14" x14ac:dyDescent="0.25">
      <c r="A165" s="21" t="s">
        <v>0</v>
      </c>
      <c r="B165" s="21"/>
      <c r="C165" s="45" t="s">
        <v>784</v>
      </c>
      <c r="D165" s="19"/>
      <c r="E165" s="19"/>
      <c r="F165" s="19"/>
    </row>
    <row r="166" spans="1:14" x14ac:dyDescent="0.25">
      <c r="A166" s="21">
        <v>1</v>
      </c>
      <c r="B166" s="21" t="s">
        <v>4</v>
      </c>
      <c r="C166" s="45">
        <v>16</v>
      </c>
      <c r="D166" s="19" t="s">
        <v>783</v>
      </c>
      <c r="E166" s="19"/>
      <c r="F166" s="19"/>
    </row>
    <row r="167" spans="1:14" x14ac:dyDescent="0.25">
      <c r="A167" s="21">
        <v>2</v>
      </c>
      <c r="B167" s="21" t="s">
        <v>163</v>
      </c>
      <c r="C167" s="45">
        <v>10</v>
      </c>
      <c r="D167" s="19" t="s">
        <v>783</v>
      </c>
      <c r="E167" s="19"/>
      <c r="F167" s="19"/>
    </row>
    <row r="168" spans="1:14" x14ac:dyDescent="0.25">
      <c r="A168" s="21"/>
      <c r="B168" s="21" t="s">
        <v>480</v>
      </c>
      <c r="C168" s="45"/>
      <c r="D168" s="19"/>
      <c r="E168" s="19"/>
      <c r="F168" s="19"/>
    </row>
    <row r="169" spans="1:14" x14ac:dyDescent="0.25">
      <c r="A169" s="21" t="s">
        <v>27</v>
      </c>
      <c r="B169" s="21"/>
      <c r="C169" s="45" t="s">
        <v>785</v>
      </c>
      <c r="D169" s="19"/>
      <c r="E169" s="19"/>
      <c r="F169" s="19"/>
    </row>
    <row r="170" spans="1:14" x14ac:dyDescent="0.25">
      <c r="A170" s="21">
        <v>1</v>
      </c>
      <c r="B170" s="21" t="s">
        <v>20</v>
      </c>
      <c r="C170" s="45">
        <v>2</v>
      </c>
      <c r="D170" s="19" t="s">
        <v>783</v>
      </c>
      <c r="E170" s="19"/>
      <c r="F170" s="19"/>
    </row>
    <row r="171" spans="1:14" x14ac:dyDescent="0.25">
      <c r="A171" s="21"/>
      <c r="B171" s="21"/>
      <c r="C171" s="45"/>
      <c r="D171" s="19"/>
      <c r="E171" s="19"/>
      <c r="F171" s="19"/>
    </row>
    <row r="172" spans="1:14" s="19" customFormat="1" x14ac:dyDescent="0.25">
      <c r="A172" s="21"/>
      <c r="B172" s="21" t="s">
        <v>480</v>
      </c>
      <c r="C172" s="45"/>
      <c r="J172" s="21"/>
      <c r="L172" s="20"/>
      <c r="N172" s="2"/>
    </row>
    <row r="173" spans="1:14" s="19" customFormat="1" x14ac:dyDescent="0.25">
      <c r="A173" s="21" t="s">
        <v>1209</v>
      </c>
      <c r="C173" s="23"/>
      <c r="E173" s="2"/>
      <c r="J173" s="21"/>
      <c r="L173" s="20"/>
      <c r="N173" s="2"/>
    </row>
    <row r="174" spans="1:14" s="19" customFormat="1" x14ac:dyDescent="0.25">
      <c r="A174" s="21" t="s">
        <v>0</v>
      </c>
      <c r="C174" s="23"/>
      <c r="D174" s="21" t="s">
        <v>152</v>
      </c>
      <c r="E174" s="2">
        <f>SUM(C175:C190)/16</f>
        <v>84.148749999999993</v>
      </c>
      <c r="F174" s="19" t="s">
        <v>153</v>
      </c>
      <c r="J174" s="21"/>
      <c r="L174" s="20"/>
      <c r="N174" s="2"/>
    </row>
    <row r="175" spans="1:14" s="19" customFormat="1" x14ac:dyDescent="0.25">
      <c r="A175" s="21">
        <v>1</v>
      </c>
      <c r="B175" s="19" t="s">
        <v>163</v>
      </c>
      <c r="C175" s="20">
        <v>113.35</v>
      </c>
      <c r="D175" s="19" t="s">
        <v>1105</v>
      </c>
      <c r="E175" s="2"/>
      <c r="J175" s="21"/>
      <c r="L175" s="20"/>
      <c r="N175" s="2"/>
    </row>
    <row r="176" spans="1:14" s="19" customFormat="1" x14ac:dyDescent="0.25">
      <c r="A176" s="21">
        <v>2</v>
      </c>
      <c r="B176" s="19" t="s">
        <v>4</v>
      </c>
      <c r="C176" s="20">
        <v>100.13</v>
      </c>
      <c r="D176" s="19" t="s">
        <v>1105</v>
      </c>
      <c r="E176" s="2"/>
      <c r="J176" s="21"/>
      <c r="L176" s="20"/>
      <c r="N176" s="2"/>
    </row>
    <row r="177" spans="1:14" s="19" customFormat="1" x14ac:dyDescent="0.25">
      <c r="A177" s="21">
        <v>3</v>
      </c>
      <c r="B177" s="19" t="s">
        <v>1101</v>
      </c>
      <c r="C177" s="20">
        <v>97.05</v>
      </c>
      <c r="D177" s="19" t="s">
        <v>1105</v>
      </c>
      <c r="E177" s="2"/>
      <c r="J177" s="21"/>
      <c r="L177" s="20"/>
      <c r="N177" s="2"/>
    </row>
    <row r="178" spans="1:14" s="19" customFormat="1" x14ac:dyDescent="0.25">
      <c r="A178" s="21">
        <v>4</v>
      </c>
      <c r="B178" s="19" t="s">
        <v>343</v>
      </c>
      <c r="C178" s="20">
        <v>92.05</v>
      </c>
      <c r="D178" s="19" t="s">
        <v>1105</v>
      </c>
      <c r="E178" s="2"/>
      <c r="J178" s="21"/>
      <c r="L178" s="20"/>
      <c r="N178" s="2"/>
    </row>
    <row r="179" spans="1:14" s="19" customFormat="1" x14ac:dyDescent="0.25">
      <c r="A179" s="21">
        <v>5</v>
      </c>
      <c r="B179" s="19" t="s">
        <v>350</v>
      </c>
      <c r="C179" s="20">
        <v>87.05</v>
      </c>
      <c r="D179" s="19" t="s">
        <v>1119</v>
      </c>
      <c r="E179" s="2"/>
      <c r="J179" s="21"/>
      <c r="L179" s="20"/>
      <c r="N179" s="2"/>
    </row>
    <row r="180" spans="1:14" s="19" customFormat="1" x14ac:dyDescent="0.25">
      <c r="A180" s="21">
        <v>5</v>
      </c>
      <c r="B180" s="19" t="s">
        <v>453</v>
      </c>
      <c r="C180" s="20">
        <v>87.05</v>
      </c>
      <c r="D180" s="19" t="s">
        <v>1105</v>
      </c>
      <c r="E180" s="2"/>
      <c r="J180" s="21"/>
      <c r="L180" s="20"/>
      <c r="N180" s="2"/>
    </row>
    <row r="181" spans="1:14" s="19" customFormat="1" x14ac:dyDescent="0.25">
      <c r="A181" s="21">
        <v>5</v>
      </c>
      <c r="B181" s="19" t="s">
        <v>755</v>
      </c>
      <c r="C181" s="20">
        <v>87.05</v>
      </c>
      <c r="D181" s="19" t="s">
        <v>1105</v>
      </c>
      <c r="E181" s="2"/>
      <c r="J181" s="21"/>
      <c r="L181" s="20"/>
      <c r="N181" s="2"/>
    </row>
    <row r="182" spans="1:14" s="19" customFormat="1" x14ac:dyDescent="0.25">
      <c r="A182" s="21">
        <v>5</v>
      </c>
      <c r="B182" s="19" t="s">
        <v>425</v>
      </c>
      <c r="C182" s="20">
        <v>87.05</v>
      </c>
      <c r="D182" s="19" t="s">
        <v>1105</v>
      </c>
      <c r="E182" s="2"/>
      <c r="J182" s="21"/>
      <c r="L182" s="20"/>
      <c r="N182" s="2"/>
    </row>
    <row r="183" spans="1:14" s="19" customFormat="1" x14ac:dyDescent="0.25">
      <c r="A183" s="21">
        <v>5</v>
      </c>
      <c r="B183" s="19" t="s">
        <v>330</v>
      </c>
      <c r="C183" s="20">
        <v>87.05</v>
      </c>
      <c r="D183" s="19" t="s">
        <v>1105</v>
      </c>
      <c r="E183" s="2"/>
      <c r="J183" s="21"/>
      <c r="L183" s="20"/>
      <c r="N183" s="2"/>
    </row>
    <row r="184" spans="1:14" s="19" customFormat="1" x14ac:dyDescent="0.25">
      <c r="A184" s="21">
        <v>10</v>
      </c>
      <c r="B184" s="19" t="s">
        <v>212</v>
      </c>
      <c r="C184" s="20">
        <v>87.05</v>
      </c>
      <c r="D184" s="19" t="s">
        <v>1105</v>
      </c>
      <c r="E184" s="2"/>
      <c r="J184" s="21"/>
      <c r="L184" s="20"/>
      <c r="N184" s="2"/>
    </row>
    <row r="185" spans="1:14" s="19" customFormat="1" x14ac:dyDescent="0.25">
      <c r="A185" s="21">
        <v>11</v>
      </c>
      <c r="B185" s="19" t="s">
        <v>1103</v>
      </c>
      <c r="C185" s="20">
        <v>82.05</v>
      </c>
      <c r="D185" s="19" t="s">
        <v>1105</v>
      </c>
      <c r="E185" s="2"/>
      <c r="J185" s="21"/>
      <c r="L185" s="20"/>
      <c r="N185" s="2"/>
    </row>
    <row r="186" spans="1:14" s="19" customFormat="1" x14ac:dyDescent="0.25">
      <c r="A186" s="21">
        <v>12</v>
      </c>
      <c r="B186" s="19" t="s">
        <v>249</v>
      </c>
      <c r="C186" s="20">
        <v>77.05</v>
      </c>
      <c r="D186" s="19" t="s">
        <v>1105</v>
      </c>
      <c r="E186" s="2"/>
      <c r="J186" s="21"/>
      <c r="L186" s="20"/>
      <c r="N186" s="2"/>
    </row>
    <row r="187" spans="1:14" s="19" customFormat="1" x14ac:dyDescent="0.25">
      <c r="A187" s="21">
        <v>13</v>
      </c>
      <c r="B187" s="19" t="s">
        <v>1104</v>
      </c>
      <c r="C187" s="20">
        <v>72.05</v>
      </c>
      <c r="D187" s="19" t="s">
        <v>1105</v>
      </c>
      <c r="E187" s="2"/>
      <c r="J187" s="21"/>
      <c r="L187" s="20"/>
      <c r="N187" s="2"/>
    </row>
    <row r="188" spans="1:14" s="19" customFormat="1" x14ac:dyDescent="0.25">
      <c r="A188" s="21">
        <v>13</v>
      </c>
      <c r="B188" s="19" t="s">
        <v>1106</v>
      </c>
      <c r="C188" s="20">
        <v>72.05</v>
      </c>
      <c r="D188" s="19" t="s">
        <v>1105</v>
      </c>
      <c r="E188" s="2"/>
      <c r="J188" s="21"/>
      <c r="L188" s="20"/>
      <c r="N188" s="2"/>
    </row>
    <row r="189" spans="1:14" s="19" customFormat="1" x14ac:dyDescent="0.25">
      <c r="A189" s="21">
        <v>15</v>
      </c>
      <c r="B189" s="19" t="s">
        <v>1108</v>
      </c>
      <c r="C189" s="20">
        <v>59.15</v>
      </c>
      <c r="D189" s="19" t="s">
        <v>1105</v>
      </c>
      <c r="E189" s="2"/>
      <c r="J189" s="21"/>
      <c r="L189" s="20"/>
      <c r="N189" s="2"/>
    </row>
    <row r="190" spans="1:14" s="19" customFormat="1" x14ac:dyDescent="0.25">
      <c r="A190" s="21">
        <v>15</v>
      </c>
      <c r="B190" s="19" t="s">
        <v>1107</v>
      </c>
      <c r="C190" s="20">
        <v>59.15</v>
      </c>
      <c r="D190" s="19" t="s">
        <v>1105</v>
      </c>
      <c r="E190" s="2"/>
      <c r="J190" s="21"/>
      <c r="L190" s="20"/>
      <c r="N190" s="2"/>
    </row>
    <row r="191" spans="1:14" s="19" customFormat="1" x14ac:dyDescent="0.25">
      <c r="A191" s="21"/>
      <c r="B191" s="19" t="s">
        <v>480</v>
      </c>
      <c r="C191" s="23"/>
      <c r="E191" s="2"/>
      <c r="J191" s="21"/>
      <c r="L191" s="20"/>
      <c r="N191" s="2"/>
    </row>
    <row r="192" spans="1:14" s="19" customFormat="1" x14ac:dyDescent="0.25">
      <c r="A192" s="21" t="s">
        <v>27</v>
      </c>
      <c r="C192" s="23"/>
      <c r="D192" s="21" t="s">
        <v>152</v>
      </c>
      <c r="E192" s="2">
        <f>SUM(C193:C197)/5</f>
        <v>56.416000000000011</v>
      </c>
      <c r="F192" s="19" t="s">
        <v>153</v>
      </c>
      <c r="J192" s="21"/>
      <c r="L192" s="20"/>
      <c r="N192" s="2"/>
    </row>
    <row r="193" spans="1:14" s="19" customFormat="1" x14ac:dyDescent="0.25">
      <c r="A193" s="21">
        <v>1</v>
      </c>
      <c r="B193" s="19" t="s">
        <v>1100</v>
      </c>
      <c r="C193" s="20">
        <v>72.13</v>
      </c>
      <c r="D193" s="19" t="s">
        <v>1119</v>
      </c>
      <c r="E193" s="2"/>
      <c r="J193" s="21"/>
      <c r="L193" s="20"/>
      <c r="N193" s="2"/>
    </row>
    <row r="194" spans="1:14" s="19" customFormat="1" x14ac:dyDescent="0.25">
      <c r="A194" s="21">
        <v>2</v>
      </c>
      <c r="B194" s="19" t="s">
        <v>20</v>
      </c>
      <c r="C194" s="20">
        <v>72.05</v>
      </c>
      <c r="D194" s="19" t="s">
        <v>1119</v>
      </c>
      <c r="E194" s="2"/>
      <c r="J194" s="21"/>
      <c r="L194" s="20"/>
      <c r="N194" s="2"/>
    </row>
    <row r="195" spans="1:14" s="19" customFormat="1" x14ac:dyDescent="0.25">
      <c r="A195" s="21">
        <v>3</v>
      </c>
      <c r="B195" s="19" t="s">
        <v>766</v>
      </c>
      <c r="C195" s="20">
        <v>59.15</v>
      </c>
      <c r="D195" s="19" t="s">
        <v>1105</v>
      </c>
      <c r="E195" s="2"/>
      <c r="J195" s="21"/>
      <c r="L195" s="20"/>
      <c r="N195" s="2"/>
    </row>
    <row r="196" spans="1:14" s="19" customFormat="1" x14ac:dyDescent="0.25">
      <c r="A196" s="21">
        <v>4</v>
      </c>
      <c r="B196" s="19" t="s">
        <v>195</v>
      </c>
      <c r="C196" s="20">
        <v>58.15</v>
      </c>
      <c r="D196" s="19" t="s">
        <v>1105</v>
      </c>
      <c r="E196" s="2"/>
      <c r="J196" s="21"/>
      <c r="L196" s="20"/>
      <c r="N196" s="2"/>
    </row>
    <row r="197" spans="1:14" s="19" customFormat="1" x14ac:dyDescent="0.25">
      <c r="A197" s="21">
        <v>5</v>
      </c>
      <c r="B197" t="s">
        <v>774</v>
      </c>
      <c r="C197" s="20">
        <v>20.6</v>
      </c>
      <c r="D197" s="19" t="s">
        <v>1105</v>
      </c>
      <c r="E197" s="2"/>
      <c r="J197" s="21"/>
      <c r="L197" s="20"/>
      <c r="N197" s="2"/>
    </row>
    <row r="198" spans="1:14" x14ac:dyDescent="0.25">
      <c r="A198" s="21"/>
      <c r="B198" s="21" t="s">
        <v>480</v>
      </c>
      <c r="C198" s="45"/>
      <c r="D198" s="19"/>
      <c r="E198" s="19"/>
      <c r="F198" s="19"/>
    </row>
    <row r="199" spans="1:14" x14ac:dyDescent="0.25">
      <c r="A199" s="21"/>
      <c r="B199" s="21"/>
      <c r="C199" s="45"/>
      <c r="D199" s="19"/>
      <c r="E199" s="19"/>
      <c r="F199" s="19"/>
    </row>
    <row r="200" spans="1:14" x14ac:dyDescent="0.25">
      <c r="A200" s="21" t="s">
        <v>25</v>
      </c>
      <c r="B200" s="21"/>
      <c r="C200" s="45"/>
      <c r="E200" s="2"/>
    </row>
    <row r="201" spans="1:14" x14ac:dyDescent="0.25">
      <c r="A201" s="21" t="s">
        <v>0</v>
      </c>
      <c r="B201" s="21"/>
      <c r="C201" s="45"/>
      <c r="D201" s="1" t="s">
        <v>186</v>
      </c>
      <c r="E201" s="3">
        <f>SUM(C202:C215)/10</f>
        <v>74</v>
      </c>
      <c r="F201" t="s">
        <v>262</v>
      </c>
    </row>
    <row r="202" spans="1:14" x14ac:dyDescent="0.25">
      <c r="A202" s="21">
        <v>1</v>
      </c>
      <c r="B202" s="21" t="s">
        <v>141</v>
      </c>
      <c r="C202" s="51">
        <v>71</v>
      </c>
      <c r="D202" s="1" t="s">
        <v>140</v>
      </c>
      <c r="E202" t="s">
        <v>178</v>
      </c>
    </row>
    <row r="203" spans="1:14" x14ac:dyDescent="0.25">
      <c r="A203" s="21"/>
      <c r="B203" s="21"/>
      <c r="C203" s="51"/>
      <c r="D203" s="1"/>
    </row>
    <row r="204" spans="1:14" x14ac:dyDescent="0.25">
      <c r="A204" s="21">
        <v>1</v>
      </c>
      <c r="B204" s="21" t="s">
        <v>138</v>
      </c>
      <c r="C204" s="51">
        <v>225</v>
      </c>
      <c r="D204" s="1" t="s">
        <v>28</v>
      </c>
      <c r="E204" t="s">
        <v>177</v>
      </c>
    </row>
    <row r="205" spans="1:14" x14ac:dyDescent="0.25">
      <c r="A205" s="21">
        <v>2</v>
      </c>
      <c r="B205" s="21" t="s">
        <v>171</v>
      </c>
      <c r="C205" s="51">
        <v>77</v>
      </c>
      <c r="D205" s="1" t="s">
        <v>28</v>
      </c>
      <c r="E205" t="s">
        <v>180</v>
      </c>
    </row>
    <row r="206" spans="1:14" x14ac:dyDescent="0.25">
      <c r="A206" s="21">
        <v>3</v>
      </c>
      <c r="B206" s="21" t="s">
        <v>160</v>
      </c>
      <c r="C206" s="51">
        <v>51</v>
      </c>
      <c r="D206" s="1" t="s">
        <v>172</v>
      </c>
      <c r="E206" t="s">
        <v>185</v>
      </c>
    </row>
    <row r="207" spans="1:14" x14ac:dyDescent="0.25">
      <c r="A207" s="21">
        <v>4</v>
      </c>
      <c r="B207" s="21" t="s">
        <v>33</v>
      </c>
      <c r="C207" s="51">
        <v>42</v>
      </c>
      <c r="D207" s="1" t="s">
        <v>28</v>
      </c>
      <c r="E207" t="s">
        <v>184</v>
      </c>
    </row>
    <row r="208" spans="1:14" x14ac:dyDescent="0.25">
      <c r="A208" s="21"/>
      <c r="B208" s="21" t="s">
        <v>480</v>
      </c>
      <c r="C208" s="51"/>
      <c r="D208" s="1"/>
    </row>
    <row r="209" spans="1:6" x14ac:dyDescent="0.25">
      <c r="A209" s="21">
        <v>1</v>
      </c>
      <c r="B209" s="21" t="s">
        <v>4</v>
      </c>
      <c r="C209" s="51">
        <v>76</v>
      </c>
      <c r="D209" s="1" t="s">
        <v>173</v>
      </c>
      <c r="E209" t="s">
        <v>181</v>
      </c>
    </row>
    <row r="210" spans="1:6" x14ac:dyDescent="0.25">
      <c r="A210" s="21">
        <v>2</v>
      </c>
      <c r="B210" s="21" t="s">
        <v>163</v>
      </c>
      <c r="C210" s="51">
        <v>67</v>
      </c>
      <c r="D210" s="1" t="s">
        <v>26</v>
      </c>
      <c r="E210" t="s">
        <v>182</v>
      </c>
    </row>
    <row r="211" spans="1:6" x14ac:dyDescent="0.25">
      <c r="A211" s="21">
        <v>3</v>
      </c>
      <c r="B211" s="21" t="s">
        <v>174</v>
      </c>
      <c r="C211" s="51">
        <v>32</v>
      </c>
      <c r="D211" s="1" t="s">
        <v>26</v>
      </c>
      <c r="E211" t="s">
        <v>183</v>
      </c>
    </row>
    <row r="212" spans="1:6" x14ac:dyDescent="0.25">
      <c r="A212" s="21"/>
      <c r="B212" s="21"/>
      <c r="C212" s="51"/>
      <c r="D212" s="1"/>
    </row>
    <row r="213" spans="1:6" x14ac:dyDescent="0.25">
      <c r="A213" s="21">
        <v>1</v>
      </c>
      <c r="B213" s="21" t="s">
        <v>4</v>
      </c>
      <c r="C213" s="51">
        <v>20</v>
      </c>
      <c r="D213" s="1" t="s">
        <v>175</v>
      </c>
      <c r="E213" t="s">
        <v>179</v>
      </c>
    </row>
    <row r="214" spans="1:6" x14ac:dyDescent="0.25">
      <c r="A214" s="21"/>
      <c r="B214" s="21"/>
      <c r="C214" s="51"/>
      <c r="D214" s="1"/>
    </row>
    <row r="215" spans="1:6" x14ac:dyDescent="0.25">
      <c r="A215" s="21">
        <v>1</v>
      </c>
      <c r="B215" s="21" t="s">
        <v>176</v>
      </c>
      <c r="C215" s="51">
        <v>79</v>
      </c>
      <c r="D215" s="1" t="s">
        <v>29</v>
      </c>
      <c r="E215" t="s">
        <v>181</v>
      </c>
    </row>
    <row r="216" spans="1:6" x14ac:dyDescent="0.25">
      <c r="A216" s="21"/>
      <c r="B216" s="21" t="s">
        <v>480</v>
      </c>
      <c r="C216" s="49"/>
      <c r="D216" s="1"/>
      <c r="E216" s="2"/>
    </row>
    <row r="217" spans="1:6" x14ac:dyDescent="0.25">
      <c r="A217" s="21" t="s">
        <v>27</v>
      </c>
      <c r="B217" s="21"/>
      <c r="C217" s="45"/>
      <c r="D217" s="1" t="s">
        <v>186</v>
      </c>
      <c r="E217" s="3">
        <f>SUM(C218:C225)/6</f>
        <v>62</v>
      </c>
      <c r="F217" t="s">
        <v>262</v>
      </c>
    </row>
    <row r="218" spans="1:6" x14ac:dyDescent="0.25">
      <c r="A218" s="21">
        <v>1</v>
      </c>
      <c r="B218" s="21" t="s">
        <v>193</v>
      </c>
      <c r="C218" s="51">
        <v>67</v>
      </c>
      <c r="D218" s="1" t="s">
        <v>28</v>
      </c>
      <c r="E218" t="s">
        <v>187</v>
      </c>
    </row>
    <row r="219" spans="1:6" x14ac:dyDescent="0.25">
      <c r="A219" s="21">
        <v>2</v>
      </c>
      <c r="B219" s="21" t="s">
        <v>20</v>
      </c>
      <c r="C219" s="51">
        <v>43</v>
      </c>
      <c r="D219" s="1" t="s">
        <v>28</v>
      </c>
      <c r="E219" t="s">
        <v>481</v>
      </c>
    </row>
    <row r="220" spans="1:6" x14ac:dyDescent="0.25">
      <c r="A220" s="21">
        <v>3</v>
      </c>
      <c r="B220" s="21" t="s">
        <v>194</v>
      </c>
      <c r="C220" s="51">
        <v>38</v>
      </c>
      <c r="D220" s="1" t="s">
        <v>28</v>
      </c>
      <c r="E220" s="3" t="s">
        <v>188</v>
      </c>
    </row>
    <row r="221" spans="1:6" x14ac:dyDescent="0.25">
      <c r="A221" s="21"/>
      <c r="B221" s="21"/>
      <c r="C221" s="51"/>
      <c r="D221" s="1"/>
    </row>
    <row r="222" spans="1:6" x14ac:dyDescent="0.25">
      <c r="A222" s="21">
        <v>1</v>
      </c>
      <c r="B222" s="21" t="s">
        <v>195</v>
      </c>
      <c r="C222" s="51">
        <v>115</v>
      </c>
      <c r="D222" s="1" t="s">
        <v>191</v>
      </c>
      <c r="E222" t="s">
        <v>192</v>
      </c>
    </row>
    <row r="223" spans="1:6" x14ac:dyDescent="0.25">
      <c r="A223" s="21"/>
      <c r="B223" s="21"/>
      <c r="C223" s="51"/>
      <c r="D223" s="1"/>
    </row>
    <row r="224" spans="1:6" x14ac:dyDescent="0.25">
      <c r="A224" s="21">
        <v>1</v>
      </c>
      <c r="B224" s="21" t="s">
        <v>194</v>
      </c>
      <c r="C224" s="51">
        <v>58</v>
      </c>
      <c r="D224" s="1" t="s">
        <v>189</v>
      </c>
      <c r="E224" t="s">
        <v>482</v>
      </c>
    </row>
    <row r="225" spans="1:5" x14ac:dyDescent="0.25">
      <c r="A225" s="21">
        <v>2</v>
      </c>
      <c r="B225" s="21" t="s">
        <v>20</v>
      </c>
      <c r="C225" s="51">
        <v>51</v>
      </c>
      <c r="D225" s="1" t="s">
        <v>29</v>
      </c>
      <c r="E225" t="s">
        <v>190</v>
      </c>
    </row>
    <row r="226" spans="1:5" x14ac:dyDescent="0.25">
      <c r="A226" s="21"/>
      <c r="B226" s="21"/>
      <c r="C226" s="45"/>
    </row>
    <row r="227" spans="1:5" x14ac:dyDescent="0.25">
      <c r="B227" s="21" t="s">
        <v>480</v>
      </c>
    </row>
    <row r="229" spans="1:5" x14ac:dyDescent="0.25">
      <c r="A229" t="s">
        <v>1058</v>
      </c>
    </row>
    <row r="230" spans="1:5" x14ac:dyDescent="0.25">
      <c r="A230" t="s">
        <v>0</v>
      </c>
    </row>
    <row r="231" spans="1:5" x14ac:dyDescent="0.25">
      <c r="A231" s="21">
        <v>1</v>
      </c>
      <c r="B231" t="s">
        <v>4</v>
      </c>
      <c r="C231" s="20">
        <v>73.55</v>
      </c>
      <c r="D231" t="s">
        <v>1059</v>
      </c>
    </row>
    <row r="232" spans="1:5" x14ac:dyDescent="0.25">
      <c r="A232" s="21">
        <v>2</v>
      </c>
      <c r="B232" t="s">
        <v>1060</v>
      </c>
      <c r="C232" s="20">
        <v>73.45</v>
      </c>
      <c r="D232" s="19" t="s">
        <v>1059</v>
      </c>
    </row>
    <row r="233" spans="1:5" x14ac:dyDescent="0.25">
      <c r="A233" s="21">
        <v>3</v>
      </c>
      <c r="B233" t="s">
        <v>163</v>
      </c>
      <c r="C233" s="20">
        <v>67.150000000000006</v>
      </c>
      <c r="D233" s="19" t="s">
        <v>1059</v>
      </c>
    </row>
    <row r="234" spans="1:5" x14ac:dyDescent="0.25">
      <c r="A234" s="21">
        <v>4</v>
      </c>
      <c r="B234" t="s">
        <v>1004</v>
      </c>
      <c r="C234" s="20">
        <v>53.92</v>
      </c>
      <c r="D234" s="19" t="s">
        <v>1059</v>
      </c>
    </row>
    <row r="235" spans="1:5" x14ac:dyDescent="0.25">
      <c r="A235" s="21">
        <v>5</v>
      </c>
      <c r="B235" t="s">
        <v>10</v>
      </c>
      <c r="C235" s="20">
        <v>50.9</v>
      </c>
      <c r="D235" s="19" t="s">
        <v>1059</v>
      </c>
    </row>
    <row r="236" spans="1:5" x14ac:dyDescent="0.25">
      <c r="A236" s="21">
        <v>6</v>
      </c>
      <c r="B236" t="s">
        <v>350</v>
      </c>
      <c r="C236" s="20">
        <v>45.75</v>
      </c>
      <c r="D236" s="19" t="s">
        <v>1059</v>
      </c>
    </row>
    <row r="237" spans="1:5" x14ac:dyDescent="0.25">
      <c r="B237" s="21" t="s">
        <v>480</v>
      </c>
      <c r="C237" s="20"/>
    </row>
    <row r="238" spans="1:5" x14ac:dyDescent="0.25">
      <c r="A238" t="s">
        <v>27</v>
      </c>
      <c r="C238" s="20"/>
    </row>
    <row r="239" spans="1:5" x14ac:dyDescent="0.25">
      <c r="A239" s="21">
        <v>1</v>
      </c>
      <c r="B239" t="s">
        <v>20</v>
      </c>
      <c r="C239" s="20">
        <v>41.6</v>
      </c>
      <c r="D239" s="19" t="s">
        <v>1059</v>
      </c>
    </row>
    <row r="240" spans="1:5" x14ac:dyDescent="0.25">
      <c r="A240" s="21">
        <v>2</v>
      </c>
      <c r="B240" t="s">
        <v>1061</v>
      </c>
      <c r="C240" s="20">
        <v>37.72</v>
      </c>
      <c r="D240" s="19" t="s">
        <v>1059</v>
      </c>
    </row>
    <row r="241" spans="1:6" x14ac:dyDescent="0.25">
      <c r="B241" s="21" t="s">
        <v>480</v>
      </c>
    </row>
    <row r="243" spans="1:6" x14ac:dyDescent="0.25">
      <c r="A243" t="s">
        <v>1166</v>
      </c>
      <c r="C243" t="s">
        <v>1171</v>
      </c>
    </row>
    <row r="244" spans="1:6" x14ac:dyDescent="0.25">
      <c r="A244" t="s">
        <v>0</v>
      </c>
      <c r="D244" s="21" t="s">
        <v>152</v>
      </c>
      <c r="E244" s="2">
        <f>SUM(C245:C290)/46</f>
        <v>32.611086956521739</v>
      </c>
      <c r="F244" s="19" t="s">
        <v>153</v>
      </c>
    </row>
    <row r="245" spans="1:6" x14ac:dyDescent="0.25">
      <c r="A245" s="21">
        <v>1</v>
      </c>
      <c r="B245" t="s">
        <v>1121</v>
      </c>
      <c r="C245" s="20">
        <v>42.9</v>
      </c>
      <c r="D245" t="s">
        <v>1172</v>
      </c>
    </row>
    <row r="246" spans="1:6" x14ac:dyDescent="0.25">
      <c r="A246" s="21">
        <v>2</v>
      </c>
      <c r="B246" t="s">
        <v>1122</v>
      </c>
      <c r="C246" s="20">
        <v>41.6</v>
      </c>
      <c r="D246" s="19" t="s">
        <v>1172</v>
      </c>
    </row>
    <row r="247" spans="1:6" x14ac:dyDescent="0.25">
      <c r="A247" s="21">
        <v>3</v>
      </c>
      <c r="B247" t="s">
        <v>163</v>
      </c>
      <c r="C247" s="20">
        <v>41.45</v>
      </c>
      <c r="D247" s="19" t="s">
        <v>1172</v>
      </c>
    </row>
    <row r="248" spans="1:6" x14ac:dyDescent="0.25">
      <c r="A248" s="21">
        <v>4</v>
      </c>
      <c r="B248" t="s">
        <v>1123</v>
      </c>
      <c r="C248" s="20">
        <v>40.700000000000003</v>
      </c>
      <c r="D248" s="19" t="s">
        <v>1172</v>
      </c>
    </row>
    <row r="249" spans="1:6" x14ac:dyDescent="0.25">
      <c r="A249" s="21">
        <v>5</v>
      </c>
      <c r="B249" t="s">
        <v>1124</v>
      </c>
      <c r="C249" s="20">
        <v>40.299999999999997</v>
      </c>
      <c r="D249" s="19" t="s">
        <v>1172</v>
      </c>
    </row>
    <row r="250" spans="1:6" x14ac:dyDescent="0.25">
      <c r="A250" s="21">
        <v>6</v>
      </c>
      <c r="B250" t="s">
        <v>796</v>
      </c>
      <c r="C250" s="20">
        <v>38.299999999999997</v>
      </c>
      <c r="D250" s="19" t="s">
        <v>1172</v>
      </c>
    </row>
    <row r="251" spans="1:6" x14ac:dyDescent="0.25">
      <c r="A251" s="21">
        <v>7</v>
      </c>
      <c r="B251" t="s">
        <v>900</v>
      </c>
      <c r="C251" s="20">
        <v>38.25</v>
      </c>
      <c r="D251" s="19" t="s">
        <v>1172</v>
      </c>
    </row>
    <row r="252" spans="1:6" x14ac:dyDescent="0.25">
      <c r="A252" s="21">
        <v>8</v>
      </c>
      <c r="B252" t="s">
        <v>1126</v>
      </c>
      <c r="C252" s="20">
        <v>38</v>
      </c>
      <c r="D252" s="19" t="s">
        <v>1172</v>
      </c>
    </row>
    <row r="253" spans="1:6" x14ac:dyDescent="0.25">
      <c r="A253" s="21">
        <v>9</v>
      </c>
      <c r="B253" t="s">
        <v>1127</v>
      </c>
      <c r="C253" s="20">
        <v>37.450000000000003</v>
      </c>
      <c r="D253" s="19" t="s">
        <v>1172</v>
      </c>
    </row>
    <row r="254" spans="1:6" x14ac:dyDescent="0.25">
      <c r="A254" s="21">
        <v>10</v>
      </c>
      <c r="B254" t="s">
        <v>1128</v>
      </c>
      <c r="C254" s="20">
        <v>37.4</v>
      </c>
      <c r="D254" s="19" t="s">
        <v>1172</v>
      </c>
    </row>
    <row r="255" spans="1:6" x14ac:dyDescent="0.25">
      <c r="A255" s="21">
        <v>11</v>
      </c>
      <c r="B255" t="s">
        <v>1129</v>
      </c>
      <c r="C255" s="20">
        <v>37.200000000000003</v>
      </c>
      <c r="D255" s="19" t="s">
        <v>1172</v>
      </c>
    </row>
    <row r="256" spans="1:6" x14ac:dyDescent="0.25">
      <c r="A256" s="21">
        <v>12</v>
      </c>
      <c r="B256" t="s">
        <v>911</v>
      </c>
      <c r="C256" s="20">
        <v>37.1</v>
      </c>
      <c r="D256" s="19" t="s">
        <v>1172</v>
      </c>
    </row>
    <row r="257" spans="1:4" x14ac:dyDescent="0.25">
      <c r="A257" s="21">
        <v>13</v>
      </c>
      <c r="B257" t="s">
        <v>1130</v>
      </c>
      <c r="C257" s="20">
        <v>37</v>
      </c>
      <c r="D257" s="19" t="s">
        <v>1172</v>
      </c>
    </row>
    <row r="258" spans="1:4" x14ac:dyDescent="0.25">
      <c r="A258" s="21">
        <v>14</v>
      </c>
      <c r="B258" t="s">
        <v>1131</v>
      </c>
      <c r="C258" s="20">
        <v>36.6</v>
      </c>
      <c r="D258" s="19" t="s">
        <v>1172</v>
      </c>
    </row>
    <row r="259" spans="1:4" x14ac:dyDescent="0.25">
      <c r="A259" s="21">
        <v>14</v>
      </c>
      <c r="B259" t="s">
        <v>1125</v>
      </c>
      <c r="C259" s="20">
        <v>36.6</v>
      </c>
      <c r="D259" s="19" t="s">
        <v>1172</v>
      </c>
    </row>
    <row r="260" spans="1:4" x14ac:dyDescent="0.25">
      <c r="A260" s="21">
        <v>16</v>
      </c>
      <c r="B260" t="s">
        <v>1078</v>
      </c>
      <c r="C260" s="20">
        <v>36.5</v>
      </c>
      <c r="D260" s="19" t="s">
        <v>1172</v>
      </c>
    </row>
    <row r="261" spans="1:4" x14ac:dyDescent="0.25">
      <c r="A261" s="21">
        <v>17</v>
      </c>
      <c r="B261" t="s">
        <v>913</v>
      </c>
      <c r="C261" s="20">
        <v>35.799999999999997</v>
      </c>
      <c r="D261" s="19" t="s">
        <v>1172</v>
      </c>
    </row>
    <row r="262" spans="1:4" x14ac:dyDescent="0.25">
      <c r="A262" s="21">
        <v>18</v>
      </c>
      <c r="B262" t="s">
        <v>905</v>
      </c>
      <c r="C262" s="20">
        <v>35.5</v>
      </c>
      <c r="D262" s="19" t="s">
        <v>1172</v>
      </c>
    </row>
    <row r="263" spans="1:4" x14ac:dyDescent="0.25">
      <c r="A263" s="21">
        <v>19</v>
      </c>
      <c r="B263" t="s">
        <v>4</v>
      </c>
      <c r="C263" s="20">
        <v>35.200000000000003</v>
      </c>
      <c r="D263" s="19" t="s">
        <v>1172</v>
      </c>
    </row>
    <row r="264" spans="1:4" x14ac:dyDescent="0.25">
      <c r="A264" s="21">
        <v>20</v>
      </c>
      <c r="B264" t="s">
        <v>1079</v>
      </c>
      <c r="C264" s="20">
        <v>35.15</v>
      </c>
      <c r="D264" s="19" t="s">
        <v>1172</v>
      </c>
    </row>
    <row r="265" spans="1:4" x14ac:dyDescent="0.25">
      <c r="A265" s="21">
        <v>21</v>
      </c>
      <c r="B265" t="s">
        <v>1132</v>
      </c>
      <c r="C265" s="20">
        <v>34.82</v>
      </c>
      <c r="D265" s="19" t="s">
        <v>1172</v>
      </c>
    </row>
    <row r="266" spans="1:4" x14ac:dyDescent="0.25">
      <c r="A266" s="21">
        <v>22</v>
      </c>
      <c r="B266" t="s">
        <v>1133</v>
      </c>
      <c r="C266" s="20">
        <v>34.11</v>
      </c>
      <c r="D266" s="19" t="s">
        <v>1172</v>
      </c>
    </row>
    <row r="267" spans="1:4" x14ac:dyDescent="0.25">
      <c r="A267" s="21">
        <v>23</v>
      </c>
      <c r="B267" t="s">
        <v>33</v>
      </c>
      <c r="C267" s="20">
        <v>34.049999999999997</v>
      </c>
      <c r="D267" s="19" t="s">
        <v>1172</v>
      </c>
    </row>
    <row r="268" spans="1:4" x14ac:dyDescent="0.25">
      <c r="A268" s="21">
        <v>24</v>
      </c>
      <c r="B268" t="s">
        <v>1134</v>
      </c>
      <c r="C268" s="20">
        <v>33.880000000000003</v>
      </c>
      <c r="D268" s="19" t="s">
        <v>1172</v>
      </c>
    </row>
    <row r="269" spans="1:4" x14ac:dyDescent="0.25">
      <c r="A269" s="21">
        <v>25</v>
      </c>
      <c r="B269" t="s">
        <v>1030</v>
      </c>
      <c r="C269" s="20">
        <v>33.270000000000003</v>
      </c>
      <c r="D269" s="19" t="s">
        <v>1172</v>
      </c>
    </row>
    <row r="270" spans="1:4" x14ac:dyDescent="0.25">
      <c r="A270" s="21">
        <v>26</v>
      </c>
      <c r="B270" t="s">
        <v>1135</v>
      </c>
      <c r="C270" s="20">
        <v>33</v>
      </c>
      <c r="D270" s="19" t="s">
        <v>1172</v>
      </c>
    </row>
    <row r="271" spans="1:4" x14ac:dyDescent="0.25">
      <c r="A271" s="21">
        <v>27</v>
      </c>
      <c r="B271" t="s">
        <v>1136</v>
      </c>
      <c r="C271" s="20">
        <v>32.020000000000003</v>
      </c>
      <c r="D271" s="19" t="s">
        <v>1172</v>
      </c>
    </row>
    <row r="272" spans="1:4" x14ac:dyDescent="0.25">
      <c r="A272" s="21">
        <v>28</v>
      </c>
      <c r="B272" t="s">
        <v>1137</v>
      </c>
      <c r="C272" s="20">
        <v>32</v>
      </c>
      <c r="D272" s="19" t="s">
        <v>1172</v>
      </c>
    </row>
    <row r="273" spans="1:4" x14ac:dyDescent="0.25">
      <c r="A273" s="21">
        <v>29</v>
      </c>
      <c r="B273" t="s">
        <v>1138</v>
      </c>
      <c r="C273" s="20">
        <v>30.6</v>
      </c>
      <c r="D273" s="19" t="s">
        <v>1172</v>
      </c>
    </row>
    <row r="274" spans="1:4" x14ac:dyDescent="0.25">
      <c r="A274" s="21">
        <v>30</v>
      </c>
      <c r="B274" t="s">
        <v>1139</v>
      </c>
      <c r="C274" s="20">
        <v>30.3</v>
      </c>
      <c r="D274" s="19" t="s">
        <v>1172</v>
      </c>
    </row>
    <row r="275" spans="1:4" x14ac:dyDescent="0.25">
      <c r="A275" s="21">
        <v>31</v>
      </c>
      <c r="B275" t="s">
        <v>1140</v>
      </c>
      <c r="C275" s="20">
        <v>30.12</v>
      </c>
      <c r="D275" s="19" t="s">
        <v>1172</v>
      </c>
    </row>
    <row r="276" spans="1:4" x14ac:dyDescent="0.25">
      <c r="A276" s="21">
        <v>32</v>
      </c>
      <c r="B276" t="s">
        <v>1004</v>
      </c>
      <c r="C276" s="20">
        <v>29.89</v>
      </c>
      <c r="D276" s="19" t="s">
        <v>1172</v>
      </c>
    </row>
    <row r="277" spans="1:4" x14ac:dyDescent="0.25">
      <c r="A277" s="21">
        <v>33</v>
      </c>
      <c r="B277" t="s">
        <v>1141</v>
      </c>
      <c r="C277" s="20">
        <v>29.53</v>
      </c>
      <c r="D277" s="19" t="s">
        <v>1172</v>
      </c>
    </row>
    <row r="278" spans="1:4" x14ac:dyDescent="0.25">
      <c r="A278" s="21">
        <v>34</v>
      </c>
      <c r="B278" t="s">
        <v>350</v>
      </c>
      <c r="C278" s="20">
        <v>28.9</v>
      </c>
      <c r="D278" s="19" t="s">
        <v>1172</v>
      </c>
    </row>
    <row r="279" spans="1:4" x14ac:dyDescent="0.25">
      <c r="A279" s="21">
        <v>35</v>
      </c>
      <c r="B279" t="s">
        <v>1142</v>
      </c>
      <c r="C279" s="20">
        <v>28.85</v>
      </c>
      <c r="D279" s="19" t="s">
        <v>1172</v>
      </c>
    </row>
    <row r="280" spans="1:4" x14ac:dyDescent="0.25">
      <c r="A280" s="21">
        <v>36</v>
      </c>
      <c r="B280" t="s">
        <v>1143</v>
      </c>
      <c r="C280" s="20">
        <v>28.7</v>
      </c>
      <c r="D280" s="19" t="s">
        <v>1172</v>
      </c>
    </row>
    <row r="281" spans="1:4" x14ac:dyDescent="0.25">
      <c r="A281" s="21">
        <v>37</v>
      </c>
      <c r="B281" t="s">
        <v>907</v>
      </c>
      <c r="C281" s="20">
        <v>27.8</v>
      </c>
      <c r="D281" s="19" t="s">
        <v>1172</v>
      </c>
    </row>
    <row r="282" spans="1:4" x14ac:dyDescent="0.25">
      <c r="A282" s="21">
        <v>38</v>
      </c>
      <c r="B282" t="s">
        <v>1144</v>
      </c>
      <c r="C282" s="20">
        <v>27.53</v>
      </c>
      <c r="D282" s="19" t="s">
        <v>1172</v>
      </c>
    </row>
    <row r="283" spans="1:4" x14ac:dyDescent="0.25">
      <c r="A283" s="21">
        <v>39</v>
      </c>
      <c r="B283" t="s">
        <v>1145</v>
      </c>
      <c r="C283" s="20">
        <v>26.2</v>
      </c>
      <c r="D283" s="19" t="s">
        <v>1172</v>
      </c>
    </row>
    <row r="284" spans="1:4" x14ac:dyDescent="0.25">
      <c r="A284" s="21">
        <v>40</v>
      </c>
      <c r="B284" t="s">
        <v>719</v>
      </c>
      <c r="C284" s="20">
        <v>25.4</v>
      </c>
      <c r="D284" s="19" t="s">
        <v>1172</v>
      </c>
    </row>
    <row r="285" spans="1:4" x14ac:dyDescent="0.25">
      <c r="A285" s="21">
        <v>41</v>
      </c>
      <c r="B285" t="s">
        <v>1146</v>
      </c>
      <c r="C285" s="20">
        <v>24.4</v>
      </c>
      <c r="D285" s="19" t="s">
        <v>1172</v>
      </c>
    </row>
    <row r="286" spans="1:4" x14ac:dyDescent="0.25">
      <c r="A286" s="21">
        <v>42</v>
      </c>
      <c r="B286" t="s">
        <v>1167</v>
      </c>
      <c r="C286" s="20">
        <v>24.36</v>
      </c>
      <c r="D286" s="19" t="s">
        <v>1172</v>
      </c>
    </row>
    <row r="287" spans="1:4" x14ac:dyDescent="0.25">
      <c r="A287" s="21">
        <v>43</v>
      </c>
      <c r="B287" t="s">
        <v>910</v>
      </c>
      <c r="C287" s="20">
        <v>23.54</v>
      </c>
      <c r="D287" s="19" t="s">
        <v>1172</v>
      </c>
    </row>
    <row r="288" spans="1:4" x14ac:dyDescent="0.25">
      <c r="A288" s="21">
        <v>44</v>
      </c>
      <c r="B288" t="s">
        <v>1168</v>
      </c>
      <c r="C288" s="20">
        <v>22.95</v>
      </c>
      <c r="D288" s="19" t="s">
        <v>1172</v>
      </c>
    </row>
    <row r="289" spans="1:6" x14ac:dyDescent="0.25">
      <c r="A289" s="21">
        <v>45</v>
      </c>
      <c r="B289" t="s">
        <v>1169</v>
      </c>
      <c r="C289" s="20">
        <v>22.73</v>
      </c>
      <c r="D289" s="19" t="s">
        <v>1172</v>
      </c>
    </row>
    <row r="290" spans="1:6" x14ac:dyDescent="0.25">
      <c r="A290" s="21">
        <v>46</v>
      </c>
      <c r="B290" t="s">
        <v>1153</v>
      </c>
      <c r="C290" s="20">
        <v>12.16</v>
      </c>
      <c r="D290" s="19" t="s">
        <v>1172</v>
      </c>
    </row>
    <row r="291" spans="1:6" x14ac:dyDescent="0.25">
      <c r="A291" s="21"/>
      <c r="C291" s="20"/>
    </row>
    <row r="292" spans="1:6" x14ac:dyDescent="0.25">
      <c r="A292" s="21"/>
      <c r="B292" s="21" t="s">
        <v>480</v>
      </c>
      <c r="C292" s="20"/>
    </row>
    <row r="293" spans="1:6" x14ac:dyDescent="0.25">
      <c r="A293" s="21" t="s">
        <v>27</v>
      </c>
      <c r="C293" s="20"/>
      <c r="D293" s="21" t="s">
        <v>152</v>
      </c>
      <c r="E293" s="2">
        <f>SUM(C294:C309)/16</f>
        <v>18.871875000000003</v>
      </c>
      <c r="F293" s="19" t="s">
        <v>153</v>
      </c>
    </row>
    <row r="294" spans="1:6" x14ac:dyDescent="0.25">
      <c r="A294" s="21">
        <v>1</v>
      </c>
      <c r="B294" t="s">
        <v>1147</v>
      </c>
      <c r="C294" s="20">
        <v>28.3</v>
      </c>
      <c r="D294" s="19" t="s">
        <v>1172</v>
      </c>
    </row>
    <row r="295" spans="1:6" x14ac:dyDescent="0.25">
      <c r="A295" s="21">
        <v>2</v>
      </c>
      <c r="B295" t="s">
        <v>1170</v>
      </c>
      <c r="C295" s="20">
        <v>25.8</v>
      </c>
      <c r="D295" s="19" t="s">
        <v>1172</v>
      </c>
    </row>
    <row r="296" spans="1:6" x14ac:dyDescent="0.25">
      <c r="A296" s="21">
        <v>3</v>
      </c>
      <c r="B296" t="s">
        <v>20</v>
      </c>
      <c r="C296" s="20">
        <v>24.7</v>
      </c>
      <c r="D296" s="19" t="s">
        <v>1172</v>
      </c>
    </row>
    <row r="297" spans="1:6" x14ac:dyDescent="0.25">
      <c r="A297" s="21">
        <v>4</v>
      </c>
      <c r="B297" t="s">
        <v>909</v>
      </c>
      <c r="C297" s="20">
        <v>24.1</v>
      </c>
      <c r="D297" s="19" t="s">
        <v>1172</v>
      </c>
    </row>
    <row r="298" spans="1:6" x14ac:dyDescent="0.25">
      <c r="A298" s="21">
        <v>5</v>
      </c>
      <c r="B298" t="s">
        <v>1100</v>
      </c>
      <c r="C298" s="20">
        <v>23.7</v>
      </c>
      <c r="D298" s="19" t="s">
        <v>1172</v>
      </c>
    </row>
    <row r="299" spans="1:6" x14ac:dyDescent="0.25">
      <c r="A299" s="21">
        <v>6</v>
      </c>
      <c r="B299" t="s">
        <v>487</v>
      </c>
      <c r="C299" s="20">
        <v>23</v>
      </c>
      <c r="D299" s="19" t="s">
        <v>1172</v>
      </c>
    </row>
    <row r="300" spans="1:6" x14ac:dyDescent="0.25">
      <c r="A300" s="21">
        <v>7</v>
      </c>
      <c r="B300" t="s">
        <v>1083</v>
      </c>
      <c r="C300" s="20">
        <v>20.100000000000001</v>
      </c>
      <c r="D300" s="19" t="s">
        <v>1172</v>
      </c>
    </row>
    <row r="301" spans="1:6" x14ac:dyDescent="0.25">
      <c r="A301" s="21">
        <v>8</v>
      </c>
      <c r="B301" t="s">
        <v>914</v>
      </c>
      <c r="C301" s="20">
        <v>18</v>
      </c>
      <c r="D301" s="19" t="s">
        <v>1172</v>
      </c>
    </row>
    <row r="302" spans="1:6" x14ac:dyDescent="0.25">
      <c r="A302" s="21">
        <v>9</v>
      </c>
      <c r="B302" t="s">
        <v>1148</v>
      </c>
      <c r="C302" s="20">
        <v>17.2</v>
      </c>
      <c r="D302" s="19" t="s">
        <v>1172</v>
      </c>
    </row>
    <row r="303" spans="1:6" x14ac:dyDescent="0.25">
      <c r="A303" s="21">
        <v>10</v>
      </c>
      <c r="B303" t="s">
        <v>1149</v>
      </c>
      <c r="C303" s="20">
        <v>16.399999999999999</v>
      </c>
      <c r="D303" s="19" t="s">
        <v>1172</v>
      </c>
    </row>
    <row r="304" spans="1:6" x14ac:dyDescent="0.25">
      <c r="A304" s="21">
        <v>11</v>
      </c>
      <c r="B304" t="s">
        <v>1150</v>
      </c>
      <c r="C304" s="20">
        <v>16.2</v>
      </c>
      <c r="D304" s="19" t="s">
        <v>1172</v>
      </c>
    </row>
    <row r="305" spans="1:4" x14ac:dyDescent="0.25">
      <c r="A305" s="21">
        <v>12</v>
      </c>
      <c r="B305" t="s">
        <v>1151</v>
      </c>
      <c r="C305" s="20">
        <v>14</v>
      </c>
      <c r="D305" s="19" t="s">
        <v>1172</v>
      </c>
    </row>
    <row r="306" spans="1:4" x14ac:dyDescent="0.25">
      <c r="A306" s="21">
        <v>13</v>
      </c>
      <c r="B306" t="s">
        <v>1152</v>
      </c>
      <c r="C306" s="20">
        <v>17.850000000000001</v>
      </c>
      <c r="D306" s="19" t="s">
        <v>1172</v>
      </c>
    </row>
    <row r="307" spans="1:4" x14ac:dyDescent="0.25">
      <c r="A307" s="21">
        <v>14</v>
      </c>
      <c r="B307" t="s">
        <v>1024</v>
      </c>
      <c r="C307" s="20">
        <v>14.1</v>
      </c>
      <c r="D307" s="19" t="s">
        <v>1172</v>
      </c>
    </row>
    <row r="308" spans="1:4" x14ac:dyDescent="0.25">
      <c r="A308" s="21">
        <v>15</v>
      </c>
      <c r="B308" t="s">
        <v>1154</v>
      </c>
      <c r="C308" s="20">
        <v>10.4</v>
      </c>
      <c r="D308" s="19" t="s">
        <v>1172</v>
      </c>
    </row>
    <row r="309" spans="1:4" x14ac:dyDescent="0.25">
      <c r="A309" s="21">
        <v>16</v>
      </c>
      <c r="B309" t="s">
        <v>1155</v>
      </c>
      <c r="C309" s="20">
        <v>8.1</v>
      </c>
      <c r="D309" s="19" t="s">
        <v>1172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0"/>
  <sheetViews>
    <sheetView topLeftCell="A348" zoomScale="115" zoomScaleNormal="115" workbookViewId="0">
      <selection activeCell="E357" sqref="E357"/>
    </sheetView>
  </sheetViews>
  <sheetFormatPr baseColWidth="10" defaultRowHeight="15" x14ac:dyDescent="0.25"/>
  <cols>
    <col min="1" max="1" width="5" customWidth="1"/>
    <col min="2" max="2" width="26.140625" customWidth="1"/>
    <col min="4" max="4" width="33.42578125" customWidth="1"/>
    <col min="10" max="10" width="23.28515625" customWidth="1"/>
  </cols>
  <sheetData>
    <row r="1" spans="1:9" x14ac:dyDescent="0.25">
      <c r="A1" s="1" t="s">
        <v>41</v>
      </c>
      <c r="C1" s="23"/>
      <c r="E1" s="2"/>
    </row>
    <row r="2" spans="1:9" x14ac:dyDescent="0.25">
      <c r="A2" s="1" t="s">
        <v>42</v>
      </c>
      <c r="C2" s="23"/>
      <c r="E2" s="2"/>
    </row>
    <row r="3" spans="1:9" x14ac:dyDescent="0.25">
      <c r="A3" s="1"/>
      <c r="C3" s="23"/>
      <c r="E3" s="2"/>
    </row>
    <row r="4" spans="1:9" x14ac:dyDescent="0.25">
      <c r="A4" s="1" t="s">
        <v>43</v>
      </c>
      <c r="C4" s="23"/>
      <c r="E4" s="2"/>
    </row>
    <row r="5" spans="1:9" x14ac:dyDescent="0.25">
      <c r="A5" s="1" t="s">
        <v>44</v>
      </c>
      <c r="C5" s="23"/>
      <c r="E5" s="2"/>
    </row>
    <row r="6" spans="1:9" x14ac:dyDescent="0.25">
      <c r="A6" s="1"/>
      <c r="C6" s="23"/>
      <c r="E6" s="2"/>
    </row>
    <row r="7" spans="1:9" x14ac:dyDescent="0.25">
      <c r="A7" s="1" t="s">
        <v>45</v>
      </c>
      <c r="C7" s="23"/>
      <c r="E7" s="2"/>
    </row>
    <row r="8" spans="1:9" x14ac:dyDescent="0.25">
      <c r="A8" s="1"/>
      <c r="C8" s="23"/>
      <c r="E8" s="2"/>
    </row>
    <row r="9" spans="1:9" x14ac:dyDescent="0.25">
      <c r="A9" s="1" t="s">
        <v>46</v>
      </c>
      <c r="C9" s="23" t="s">
        <v>548</v>
      </c>
      <c r="E9" s="2"/>
    </row>
    <row r="10" spans="1:9" x14ac:dyDescent="0.25">
      <c r="A10" s="1" t="s">
        <v>31</v>
      </c>
      <c r="C10" s="23"/>
      <c r="D10" s="1" t="s">
        <v>152</v>
      </c>
      <c r="E10" s="2">
        <f>SUM(C11:C125)/115</f>
        <v>26.249999999999993</v>
      </c>
      <c r="F10" t="s">
        <v>153</v>
      </c>
    </row>
    <row r="11" spans="1:9" x14ac:dyDescent="0.25">
      <c r="A11" s="1">
        <v>1</v>
      </c>
      <c r="B11" s="19" t="s">
        <v>163</v>
      </c>
      <c r="C11" s="31">
        <v>41.9</v>
      </c>
      <c r="D11" s="19" t="s">
        <v>885</v>
      </c>
      <c r="E11" s="19"/>
      <c r="F11" s="19"/>
    </row>
    <row r="12" spans="1:9" x14ac:dyDescent="0.25">
      <c r="A12" s="1">
        <v>2</v>
      </c>
      <c r="B12" s="19" t="s">
        <v>1317</v>
      </c>
      <c r="C12" s="20">
        <v>41.86</v>
      </c>
      <c r="D12" s="19" t="s">
        <v>1318</v>
      </c>
      <c r="E12" s="19"/>
      <c r="F12" s="19" t="s">
        <v>1213</v>
      </c>
    </row>
    <row r="13" spans="1:9" x14ac:dyDescent="0.25">
      <c r="A13" s="21">
        <v>3</v>
      </c>
      <c r="B13" s="19" t="s">
        <v>1319</v>
      </c>
      <c r="C13" s="20">
        <v>41.5</v>
      </c>
      <c r="D13" s="19" t="s">
        <v>917</v>
      </c>
      <c r="E13" s="19"/>
      <c r="F13" s="19" t="s">
        <v>1245</v>
      </c>
    </row>
    <row r="14" spans="1:9" x14ac:dyDescent="0.25">
      <c r="A14" s="21">
        <v>4</v>
      </c>
      <c r="B14" s="19" t="s">
        <v>1320</v>
      </c>
      <c r="C14" s="20">
        <v>40.299999999999997</v>
      </c>
      <c r="D14" s="19" t="s">
        <v>917</v>
      </c>
      <c r="E14" s="19"/>
      <c r="F14" s="19" t="s">
        <v>1321</v>
      </c>
    </row>
    <row r="15" spans="1:9" x14ac:dyDescent="0.25">
      <c r="A15" s="21">
        <v>4</v>
      </c>
      <c r="B15" s="19" t="s">
        <v>4</v>
      </c>
      <c r="C15" s="31">
        <v>40.299999999999997</v>
      </c>
      <c r="D15" s="19" t="s">
        <v>917</v>
      </c>
      <c r="E15" s="19"/>
      <c r="F15" s="19"/>
    </row>
    <row r="16" spans="1:9" x14ac:dyDescent="0.25">
      <c r="A16" s="21">
        <v>6</v>
      </c>
      <c r="B16" s="19" t="s">
        <v>905</v>
      </c>
      <c r="C16" s="20">
        <v>39</v>
      </c>
      <c r="D16" s="19" t="s">
        <v>917</v>
      </c>
      <c r="E16" s="19"/>
      <c r="F16" s="19" t="s">
        <v>1246</v>
      </c>
      <c r="I16" s="28"/>
    </row>
    <row r="17" spans="1:9" x14ac:dyDescent="0.25">
      <c r="A17" s="21">
        <v>7</v>
      </c>
      <c r="B17" s="19" t="s">
        <v>1060</v>
      </c>
      <c r="C17" s="20">
        <v>38.85</v>
      </c>
      <c r="D17" s="19" t="s">
        <v>917</v>
      </c>
      <c r="E17" s="19"/>
      <c r="F17" s="19" t="s">
        <v>1245</v>
      </c>
      <c r="I17" s="28"/>
    </row>
    <row r="18" spans="1:9" x14ac:dyDescent="0.25">
      <c r="A18" s="21">
        <v>7</v>
      </c>
      <c r="B18" s="19" t="s">
        <v>1322</v>
      </c>
      <c r="C18" s="20">
        <v>38.85</v>
      </c>
      <c r="D18" s="19" t="s">
        <v>917</v>
      </c>
      <c r="E18" s="19"/>
      <c r="F18" s="19" t="s">
        <v>1213</v>
      </c>
      <c r="I18" s="28"/>
    </row>
    <row r="19" spans="1:9" x14ac:dyDescent="0.25">
      <c r="A19" s="21">
        <v>9</v>
      </c>
      <c r="B19" s="19" t="s">
        <v>1323</v>
      </c>
      <c r="C19" s="20">
        <v>38.200000000000003</v>
      </c>
      <c r="D19" s="19" t="s">
        <v>277</v>
      </c>
      <c r="E19" s="19"/>
      <c r="F19" s="19" t="s">
        <v>1245</v>
      </c>
    </row>
    <row r="20" spans="1:9" s="19" customFormat="1" x14ac:dyDescent="0.25">
      <c r="A20" s="21">
        <v>10</v>
      </c>
      <c r="B20" s="19" t="s">
        <v>1324</v>
      </c>
      <c r="C20" s="20">
        <v>37.6</v>
      </c>
      <c r="D20" s="19" t="s">
        <v>917</v>
      </c>
      <c r="F20" s="19" t="s">
        <v>1245</v>
      </c>
    </row>
    <row r="21" spans="1:9" x14ac:dyDescent="0.25">
      <c r="A21" s="21">
        <v>11</v>
      </c>
      <c r="B21" s="19" t="s">
        <v>1351</v>
      </c>
      <c r="C21" s="20">
        <v>36.69</v>
      </c>
      <c r="D21" s="19" t="s">
        <v>1326</v>
      </c>
      <c r="E21" s="19"/>
      <c r="F21" s="19" t="s">
        <v>1325</v>
      </c>
    </row>
    <row r="22" spans="1:9" x14ac:dyDescent="0.25">
      <c r="A22" s="21">
        <v>12</v>
      </c>
      <c r="B22" s="19" t="s">
        <v>1</v>
      </c>
      <c r="C22" s="23">
        <v>36</v>
      </c>
      <c r="D22" s="19" t="s">
        <v>530</v>
      </c>
      <c r="E22" s="19"/>
      <c r="F22" s="19"/>
    </row>
    <row r="23" spans="1:9" s="19" customFormat="1" x14ac:dyDescent="0.25">
      <c r="A23" s="21">
        <v>13</v>
      </c>
      <c r="B23" s="19" t="s">
        <v>902</v>
      </c>
      <c r="C23" s="20">
        <v>35.1</v>
      </c>
      <c r="D23" s="19" t="s">
        <v>917</v>
      </c>
      <c r="F23" s="19" t="s">
        <v>1245</v>
      </c>
    </row>
    <row r="24" spans="1:9" x14ac:dyDescent="0.25">
      <c r="A24" s="21">
        <v>13</v>
      </c>
      <c r="B24" s="19" t="s">
        <v>1327</v>
      </c>
      <c r="C24" s="20">
        <v>35.1</v>
      </c>
      <c r="D24" s="19" t="s">
        <v>917</v>
      </c>
      <c r="E24" s="19"/>
      <c r="F24" s="19" t="s">
        <v>1245</v>
      </c>
    </row>
    <row r="25" spans="1:9" x14ac:dyDescent="0.25">
      <c r="A25" s="21">
        <v>13</v>
      </c>
      <c r="B25" s="19" t="s">
        <v>1328</v>
      </c>
      <c r="C25" s="20">
        <v>35.1</v>
      </c>
      <c r="D25" s="19" t="s">
        <v>917</v>
      </c>
      <c r="E25" s="19"/>
      <c r="F25" s="19" t="s">
        <v>1245</v>
      </c>
    </row>
    <row r="26" spans="1:9" x14ac:dyDescent="0.25">
      <c r="A26" s="21">
        <v>13</v>
      </c>
      <c r="B26" s="19" t="s">
        <v>908</v>
      </c>
      <c r="C26" s="20">
        <v>35.1</v>
      </c>
      <c r="D26" s="19" t="s">
        <v>917</v>
      </c>
      <c r="E26" s="19"/>
      <c r="F26" s="19" t="s">
        <v>1245</v>
      </c>
    </row>
    <row r="27" spans="1:9" x14ac:dyDescent="0.25">
      <c r="A27" s="21">
        <v>13</v>
      </c>
      <c r="B27" s="19" t="s">
        <v>1329</v>
      </c>
      <c r="C27" s="20">
        <v>35.1</v>
      </c>
      <c r="D27" s="19" t="s">
        <v>917</v>
      </c>
      <c r="E27" s="19"/>
      <c r="F27" s="19" t="s">
        <v>1245</v>
      </c>
    </row>
    <row r="28" spans="1:9" x14ac:dyDescent="0.25">
      <c r="A28" s="21">
        <v>13</v>
      </c>
      <c r="B28" s="19" t="s">
        <v>1307</v>
      </c>
      <c r="C28" s="20">
        <v>35.1</v>
      </c>
      <c r="D28" s="19" t="s">
        <v>277</v>
      </c>
      <c r="E28" s="19"/>
      <c r="F28" s="19" t="s">
        <v>1245</v>
      </c>
    </row>
    <row r="29" spans="1:9" x14ac:dyDescent="0.25">
      <c r="A29" s="21">
        <v>19</v>
      </c>
      <c r="B29" s="19" t="s">
        <v>1330</v>
      </c>
      <c r="C29" s="20">
        <v>33.85</v>
      </c>
      <c r="D29" s="19" t="s">
        <v>917</v>
      </c>
      <c r="E29" s="19"/>
      <c r="F29" s="19" t="s">
        <v>1245</v>
      </c>
    </row>
    <row r="30" spans="1:9" x14ac:dyDescent="0.25">
      <c r="A30" s="21">
        <v>20</v>
      </c>
      <c r="B30" s="19" t="s">
        <v>1333</v>
      </c>
      <c r="C30" s="20">
        <v>32.6</v>
      </c>
      <c r="D30" s="19" t="s">
        <v>917</v>
      </c>
      <c r="E30" s="19"/>
      <c r="F30" s="19" t="s">
        <v>1246</v>
      </c>
    </row>
    <row r="31" spans="1:9" x14ac:dyDescent="0.25">
      <c r="A31" s="21">
        <v>20</v>
      </c>
      <c r="B31" s="19" t="s">
        <v>1331</v>
      </c>
      <c r="C31" s="20">
        <v>32.6</v>
      </c>
      <c r="D31" s="19" t="s">
        <v>917</v>
      </c>
      <c r="E31" s="19"/>
      <c r="F31" s="19" t="s">
        <v>1245</v>
      </c>
    </row>
    <row r="32" spans="1:9" x14ac:dyDescent="0.25">
      <c r="A32" s="21">
        <v>20</v>
      </c>
      <c r="B32" s="19" t="s">
        <v>1130</v>
      </c>
      <c r="C32" s="20">
        <v>32.6</v>
      </c>
      <c r="D32" s="19" t="s">
        <v>917</v>
      </c>
      <c r="E32" s="19"/>
      <c r="F32" s="19" t="s">
        <v>1245</v>
      </c>
    </row>
    <row r="33" spans="1:6" x14ac:dyDescent="0.25">
      <c r="A33" s="21">
        <v>20</v>
      </c>
      <c r="B33" s="19" t="s">
        <v>1077</v>
      </c>
      <c r="C33" s="20">
        <v>32.6</v>
      </c>
      <c r="D33" s="19" t="s">
        <v>917</v>
      </c>
      <c r="E33" s="19"/>
      <c r="F33" s="19" t="s">
        <v>1332</v>
      </c>
    </row>
    <row r="34" spans="1:6" x14ac:dyDescent="0.25">
      <c r="A34" s="21">
        <v>24</v>
      </c>
      <c r="B34" s="19" t="s">
        <v>1276</v>
      </c>
      <c r="C34" s="20">
        <v>32.5</v>
      </c>
      <c r="D34" s="19" t="s">
        <v>277</v>
      </c>
      <c r="E34" s="19"/>
      <c r="F34" s="19" t="s">
        <v>1245</v>
      </c>
    </row>
    <row r="35" spans="1:6" x14ac:dyDescent="0.25">
      <c r="A35" s="21">
        <v>25</v>
      </c>
      <c r="B35" s="22" t="s">
        <v>33</v>
      </c>
      <c r="C35" s="28">
        <v>32.15</v>
      </c>
      <c r="D35" s="19" t="s">
        <v>628</v>
      </c>
      <c r="E35" s="19"/>
      <c r="F35" s="19"/>
    </row>
    <row r="36" spans="1:6" x14ac:dyDescent="0.25">
      <c r="A36" s="21">
        <v>26</v>
      </c>
      <c r="B36" s="19" t="s">
        <v>911</v>
      </c>
      <c r="C36" s="20">
        <v>31.35</v>
      </c>
      <c r="D36" s="19" t="s">
        <v>917</v>
      </c>
      <c r="E36" s="19"/>
      <c r="F36" s="19" t="s">
        <v>1213</v>
      </c>
    </row>
    <row r="37" spans="1:6" x14ac:dyDescent="0.25">
      <c r="A37" s="21">
        <v>27</v>
      </c>
      <c r="B37" s="19" t="s">
        <v>1352</v>
      </c>
      <c r="C37" s="20">
        <v>30.43</v>
      </c>
      <c r="D37" s="19" t="s">
        <v>1326</v>
      </c>
      <c r="E37" s="19"/>
      <c r="F37" s="19" t="s">
        <v>1246</v>
      </c>
    </row>
    <row r="38" spans="1:6" x14ac:dyDescent="0.25">
      <c r="A38" s="21">
        <v>28</v>
      </c>
      <c r="B38" s="19" t="s">
        <v>3</v>
      </c>
      <c r="C38" s="20">
        <v>30.15</v>
      </c>
      <c r="D38" s="19" t="s">
        <v>829</v>
      </c>
      <c r="E38" s="19"/>
      <c r="F38" s="19"/>
    </row>
    <row r="39" spans="1:6" x14ac:dyDescent="0.25">
      <c r="A39" s="21">
        <v>29</v>
      </c>
      <c r="B39" s="19" t="s">
        <v>1334</v>
      </c>
      <c r="C39" s="20">
        <v>30.1</v>
      </c>
      <c r="D39" s="19" t="s">
        <v>917</v>
      </c>
      <c r="E39" s="19"/>
      <c r="F39" s="19" t="s">
        <v>1335</v>
      </c>
    </row>
    <row r="40" spans="1:6" x14ac:dyDescent="0.25">
      <c r="A40" s="21">
        <v>29</v>
      </c>
      <c r="B40" s="19" t="s">
        <v>1336</v>
      </c>
      <c r="C40" s="20">
        <v>30.1</v>
      </c>
      <c r="D40" s="19" t="s">
        <v>917</v>
      </c>
      <c r="E40" s="19"/>
      <c r="F40" s="19" t="s">
        <v>1335</v>
      </c>
    </row>
    <row r="41" spans="1:6" x14ac:dyDescent="0.25">
      <c r="A41" s="21">
        <v>29</v>
      </c>
      <c r="B41" s="19" t="s">
        <v>350</v>
      </c>
      <c r="C41" s="20">
        <v>30.1</v>
      </c>
      <c r="D41" s="19" t="s">
        <v>917</v>
      </c>
      <c r="E41" s="19"/>
      <c r="F41" s="19"/>
    </row>
    <row r="42" spans="1:6" x14ac:dyDescent="0.25">
      <c r="A42" s="21">
        <v>32</v>
      </c>
      <c r="B42" s="19" t="s">
        <v>1298</v>
      </c>
      <c r="C42" s="20">
        <v>30</v>
      </c>
      <c r="D42" s="19" t="s">
        <v>277</v>
      </c>
      <c r="E42" s="19"/>
      <c r="F42" s="19" t="s">
        <v>1245</v>
      </c>
    </row>
    <row r="43" spans="1:6" x14ac:dyDescent="0.25">
      <c r="A43" s="21">
        <v>32</v>
      </c>
      <c r="B43" s="19" t="s">
        <v>1288</v>
      </c>
      <c r="C43" s="20">
        <v>30</v>
      </c>
      <c r="D43" s="19" t="s">
        <v>277</v>
      </c>
      <c r="E43" s="19"/>
      <c r="F43" s="19" t="s">
        <v>1245</v>
      </c>
    </row>
    <row r="44" spans="1:6" x14ac:dyDescent="0.25">
      <c r="A44" s="21">
        <v>32</v>
      </c>
      <c r="B44" s="19" t="s">
        <v>1266</v>
      </c>
      <c r="C44" s="20">
        <v>30</v>
      </c>
      <c r="D44" s="19" t="s">
        <v>277</v>
      </c>
      <c r="E44" s="19"/>
      <c r="F44" s="19" t="s">
        <v>1245</v>
      </c>
    </row>
    <row r="45" spans="1:6" x14ac:dyDescent="0.25">
      <c r="A45" s="21">
        <v>32</v>
      </c>
      <c r="B45" s="19" t="s">
        <v>1272</v>
      </c>
      <c r="C45" s="20">
        <v>30</v>
      </c>
      <c r="D45" s="19" t="s">
        <v>277</v>
      </c>
      <c r="E45" s="19"/>
      <c r="F45" s="19" t="s">
        <v>1245</v>
      </c>
    </row>
    <row r="46" spans="1:6" x14ac:dyDescent="0.25">
      <c r="A46" s="21">
        <v>32</v>
      </c>
      <c r="B46" s="19" t="s">
        <v>1286</v>
      </c>
      <c r="C46" s="20">
        <v>30</v>
      </c>
      <c r="D46" s="19" t="s">
        <v>277</v>
      </c>
      <c r="E46" s="19"/>
      <c r="F46" s="19" t="s">
        <v>1213</v>
      </c>
    </row>
    <row r="47" spans="1:6" x14ac:dyDescent="0.25">
      <c r="A47" s="21">
        <v>37</v>
      </c>
      <c r="B47" s="19" t="s">
        <v>11</v>
      </c>
      <c r="C47" s="23">
        <v>29.15</v>
      </c>
      <c r="D47" s="19" t="s">
        <v>586</v>
      </c>
      <c r="E47" s="19"/>
      <c r="F47" s="19"/>
    </row>
    <row r="48" spans="1:6" x14ac:dyDescent="0.25">
      <c r="A48" s="21">
        <v>38</v>
      </c>
      <c r="B48" s="19" t="s">
        <v>1337</v>
      </c>
      <c r="C48" s="20">
        <v>28.85</v>
      </c>
      <c r="D48" s="19" t="s">
        <v>917</v>
      </c>
      <c r="E48" s="19"/>
      <c r="F48" s="19" t="s">
        <v>1245</v>
      </c>
    </row>
    <row r="49" spans="1:6" x14ac:dyDescent="0.25">
      <c r="A49" s="21">
        <v>39</v>
      </c>
      <c r="B49" s="19" t="s">
        <v>32</v>
      </c>
      <c r="C49" s="20">
        <v>28.05</v>
      </c>
      <c r="D49" s="19" t="s">
        <v>829</v>
      </c>
      <c r="E49" s="19"/>
      <c r="F49" s="19"/>
    </row>
    <row r="50" spans="1:6" x14ac:dyDescent="0.25">
      <c r="A50" s="21">
        <v>39</v>
      </c>
      <c r="B50" s="26" t="s">
        <v>880</v>
      </c>
      <c r="C50" s="31">
        <v>28.05</v>
      </c>
      <c r="D50" s="19" t="s">
        <v>885</v>
      </c>
      <c r="E50" s="19"/>
      <c r="F50" s="19"/>
    </row>
    <row r="51" spans="1:6" x14ac:dyDescent="0.25">
      <c r="A51" s="21">
        <v>41</v>
      </c>
      <c r="B51" s="19" t="s">
        <v>343</v>
      </c>
      <c r="C51" s="20">
        <v>28</v>
      </c>
      <c r="D51" s="19" t="s">
        <v>1117</v>
      </c>
      <c r="E51" s="19"/>
      <c r="F51" s="19"/>
    </row>
    <row r="52" spans="1:6" x14ac:dyDescent="0.25">
      <c r="A52" s="21">
        <v>42</v>
      </c>
      <c r="B52" s="19" t="s">
        <v>1338</v>
      </c>
      <c r="C52" s="20">
        <v>27.6</v>
      </c>
      <c r="D52" s="19" t="s">
        <v>917</v>
      </c>
      <c r="E52" s="19"/>
      <c r="F52" s="19" t="s">
        <v>1245</v>
      </c>
    </row>
    <row r="53" spans="1:6" x14ac:dyDescent="0.25">
      <c r="A53" s="21">
        <v>42</v>
      </c>
      <c r="B53" s="19" t="s">
        <v>1339</v>
      </c>
      <c r="C53" s="20">
        <v>27.6</v>
      </c>
      <c r="D53" s="19" t="s">
        <v>917</v>
      </c>
      <c r="E53" s="19"/>
      <c r="F53" s="19" t="s">
        <v>1245</v>
      </c>
    </row>
    <row r="54" spans="1:6" x14ac:dyDescent="0.25">
      <c r="A54" s="21">
        <v>42</v>
      </c>
      <c r="B54" s="19" t="s">
        <v>1340</v>
      </c>
      <c r="C54" s="20">
        <v>27.6</v>
      </c>
      <c r="D54" s="19" t="s">
        <v>917</v>
      </c>
      <c r="E54" s="19"/>
      <c r="F54" s="19" t="s">
        <v>1335</v>
      </c>
    </row>
    <row r="55" spans="1:6" x14ac:dyDescent="0.25">
      <c r="A55" s="21">
        <v>42</v>
      </c>
      <c r="B55" s="19" t="s">
        <v>819</v>
      </c>
      <c r="C55" s="20">
        <v>27.6</v>
      </c>
      <c r="D55" s="19" t="s">
        <v>829</v>
      </c>
      <c r="E55" s="19"/>
      <c r="F55" s="19"/>
    </row>
    <row r="56" spans="1:6" x14ac:dyDescent="0.25">
      <c r="A56" s="21">
        <v>46</v>
      </c>
      <c r="B56" s="19" t="s">
        <v>1282</v>
      </c>
      <c r="C56" s="20">
        <v>27.5</v>
      </c>
      <c r="D56" s="19" t="s">
        <v>277</v>
      </c>
      <c r="E56" s="19"/>
      <c r="F56" s="19" t="s">
        <v>1245</v>
      </c>
    </row>
    <row r="57" spans="1:6" x14ac:dyDescent="0.25">
      <c r="A57" s="21">
        <v>47</v>
      </c>
      <c r="B57" s="19" t="s">
        <v>420</v>
      </c>
      <c r="C57" s="23">
        <v>27.25</v>
      </c>
      <c r="D57" s="19" t="s">
        <v>415</v>
      </c>
      <c r="E57" s="19"/>
      <c r="F57" s="19"/>
    </row>
    <row r="58" spans="1:6" x14ac:dyDescent="0.25">
      <c r="A58" s="21">
        <v>48</v>
      </c>
      <c r="B58" s="19" t="s">
        <v>1353</v>
      </c>
      <c r="C58" s="20">
        <v>27.08</v>
      </c>
      <c r="D58" s="19" t="s">
        <v>1326</v>
      </c>
      <c r="E58" s="19"/>
      <c r="F58" s="19" t="s">
        <v>1246</v>
      </c>
    </row>
    <row r="59" spans="1:6" x14ac:dyDescent="0.25">
      <c r="A59" s="21">
        <v>49</v>
      </c>
      <c r="B59" s="19" t="s">
        <v>249</v>
      </c>
      <c r="C59" s="23">
        <v>26.75</v>
      </c>
      <c r="D59" s="19" t="s">
        <v>1117</v>
      </c>
      <c r="E59" s="19"/>
      <c r="F59" s="19"/>
    </row>
    <row r="60" spans="1:6" x14ac:dyDescent="0.25">
      <c r="A60" s="21">
        <v>50</v>
      </c>
      <c r="B60" t="s">
        <v>212</v>
      </c>
      <c r="C60" s="23">
        <v>26.65</v>
      </c>
      <c r="D60" s="19" t="s">
        <v>466</v>
      </c>
    </row>
    <row r="61" spans="1:6" x14ac:dyDescent="0.25">
      <c r="A61" s="21">
        <v>50</v>
      </c>
      <c r="B61" s="19" t="s">
        <v>208</v>
      </c>
      <c r="C61" s="23">
        <v>26.65</v>
      </c>
      <c r="D61" s="19" t="s">
        <v>466</v>
      </c>
    </row>
    <row r="62" spans="1:6" x14ac:dyDescent="0.25">
      <c r="A62" s="21">
        <v>52</v>
      </c>
      <c r="B62" s="26" t="s">
        <v>881</v>
      </c>
      <c r="C62" s="31">
        <v>25.6</v>
      </c>
      <c r="D62" t="s">
        <v>885</v>
      </c>
    </row>
    <row r="63" spans="1:6" x14ac:dyDescent="0.25">
      <c r="A63" s="21">
        <v>52</v>
      </c>
      <c r="B63" s="26" t="s">
        <v>126</v>
      </c>
      <c r="C63" s="31">
        <v>25.6</v>
      </c>
      <c r="D63" t="s">
        <v>885</v>
      </c>
    </row>
    <row r="64" spans="1:6" x14ac:dyDescent="0.25">
      <c r="A64" s="21">
        <v>54</v>
      </c>
      <c r="B64" s="19" t="s">
        <v>817</v>
      </c>
      <c r="C64" s="20">
        <v>25.35</v>
      </c>
      <c r="D64" s="19" t="s">
        <v>829</v>
      </c>
    </row>
    <row r="65" spans="1:6" x14ac:dyDescent="0.25">
      <c r="A65" s="21">
        <v>55</v>
      </c>
      <c r="B65" s="19" t="s">
        <v>820</v>
      </c>
      <c r="C65" s="20">
        <v>25.25</v>
      </c>
      <c r="D65" s="19" t="s">
        <v>829</v>
      </c>
    </row>
    <row r="66" spans="1:6" x14ac:dyDescent="0.25">
      <c r="A66" s="21">
        <v>56</v>
      </c>
      <c r="B66" s="16" t="s">
        <v>6</v>
      </c>
      <c r="C66" s="23">
        <v>25.2</v>
      </c>
      <c r="D66" s="16" t="s">
        <v>409</v>
      </c>
    </row>
    <row r="67" spans="1:6" x14ac:dyDescent="0.25">
      <c r="A67" s="21">
        <v>57</v>
      </c>
      <c r="B67" s="19" t="s">
        <v>907</v>
      </c>
      <c r="C67" s="20">
        <v>25.1</v>
      </c>
      <c r="D67" s="19" t="s">
        <v>917</v>
      </c>
      <c r="F67" t="s">
        <v>1245</v>
      </c>
    </row>
    <row r="68" spans="1:6" x14ac:dyDescent="0.25">
      <c r="A68" s="21">
        <v>57</v>
      </c>
      <c r="B68" s="19" t="s">
        <v>910</v>
      </c>
      <c r="C68" s="20">
        <v>25.1</v>
      </c>
      <c r="D68" s="19" t="s">
        <v>917</v>
      </c>
      <c r="F68" t="s">
        <v>1341</v>
      </c>
    </row>
    <row r="69" spans="1:6" x14ac:dyDescent="0.25">
      <c r="A69" s="21">
        <v>57</v>
      </c>
      <c r="B69" s="19" t="s">
        <v>912</v>
      </c>
      <c r="C69" s="20">
        <v>25.1</v>
      </c>
      <c r="D69" s="19" t="s">
        <v>917</v>
      </c>
      <c r="F69" t="s">
        <v>1213</v>
      </c>
    </row>
    <row r="70" spans="1:6" x14ac:dyDescent="0.25">
      <c r="A70" s="21">
        <v>60</v>
      </c>
      <c r="B70" s="19" t="s">
        <v>1295</v>
      </c>
      <c r="C70" s="20">
        <v>25</v>
      </c>
      <c r="D70" s="19" t="s">
        <v>277</v>
      </c>
      <c r="F70" t="s">
        <v>1245</v>
      </c>
    </row>
    <row r="71" spans="1:6" x14ac:dyDescent="0.25">
      <c r="A71" s="21">
        <v>60</v>
      </c>
      <c r="B71" t="s">
        <v>207</v>
      </c>
      <c r="C71" s="23">
        <v>25</v>
      </c>
      <c r="D71" t="s">
        <v>466</v>
      </c>
    </row>
    <row r="72" spans="1:6" x14ac:dyDescent="0.25">
      <c r="A72" s="21">
        <v>62</v>
      </c>
      <c r="B72" s="19" t="s">
        <v>171</v>
      </c>
      <c r="C72" s="23">
        <v>25</v>
      </c>
      <c r="D72" s="19" t="s">
        <v>319</v>
      </c>
    </row>
    <row r="73" spans="1:6" x14ac:dyDescent="0.25">
      <c r="A73" s="21">
        <v>63</v>
      </c>
      <c r="B73" t="s">
        <v>5</v>
      </c>
      <c r="C73" s="23">
        <v>24.65</v>
      </c>
      <c r="D73" t="s">
        <v>530</v>
      </c>
    </row>
    <row r="74" spans="1:6" x14ac:dyDescent="0.25">
      <c r="A74" s="21">
        <v>64</v>
      </c>
      <c r="B74" t="s">
        <v>1355</v>
      </c>
      <c r="C74" s="20">
        <v>24.16</v>
      </c>
      <c r="D74" t="s">
        <v>1326</v>
      </c>
      <c r="F74" t="s">
        <v>1246</v>
      </c>
    </row>
    <row r="75" spans="1:6" x14ac:dyDescent="0.25">
      <c r="A75" s="21">
        <v>65</v>
      </c>
      <c r="B75" s="19" t="s">
        <v>535</v>
      </c>
      <c r="C75" s="23">
        <v>23.6</v>
      </c>
      <c r="D75" s="19" t="s">
        <v>530</v>
      </c>
    </row>
    <row r="76" spans="1:6" x14ac:dyDescent="0.25">
      <c r="A76" s="21">
        <v>66</v>
      </c>
      <c r="B76" s="19" t="s">
        <v>821</v>
      </c>
      <c r="C76" s="20">
        <v>23.3</v>
      </c>
      <c r="D76" s="19" t="s">
        <v>829</v>
      </c>
    </row>
    <row r="77" spans="1:6" s="19" customFormat="1" x14ac:dyDescent="0.25">
      <c r="A77" s="21">
        <v>67</v>
      </c>
      <c r="B77" s="19" t="s">
        <v>822</v>
      </c>
      <c r="C77" s="20">
        <v>23.05</v>
      </c>
      <c r="D77" s="19" t="s">
        <v>829</v>
      </c>
      <c r="E77"/>
      <c r="F77"/>
    </row>
    <row r="78" spans="1:6" s="19" customFormat="1" x14ac:dyDescent="0.25">
      <c r="A78" s="21">
        <v>68</v>
      </c>
      <c r="B78" t="s">
        <v>1342</v>
      </c>
      <c r="C78" s="20">
        <v>23</v>
      </c>
      <c r="D78" t="s">
        <v>277</v>
      </c>
      <c r="E78"/>
      <c r="F78" t="s">
        <v>1365</v>
      </c>
    </row>
    <row r="79" spans="1:6" s="19" customFormat="1" x14ac:dyDescent="0.25">
      <c r="A79" s="21">
        <v>69</v>
      </c>
      <c r="B79" t="s">
        <v>17</v>
      </c>
      <c r="C79" s="23">
        <v>22.65</v>
      </c>
      <c r="D79" t="s">
        <v>530</v>
      </c>
      <c r="E79"/>
      <c r="F79"/>
    </row>
    <row r="80" spans="1:6" s="19" customFormat="1" x14ac:dyDescent="0.25">
      <c r="A80" s="21">
        <v>69</v>
      </c>
      <c r="B80" t="s">
        <v>10</v>
      </c>
      <c r="C80" s="23">
        <v>22.65</v>
      </c>
      <c r="D80" t="s">
        <v>530</v>
      </c>
      <c r="E80"/>
      <c r="F80"/>
    </row>
    <row r="81" spans="1:6" s="19" customFormat="1" x14ac:dyDescent="0.25">
      <c r="A81" s="21">
        <v>71</v>
      </c>
      <c r="B81" t="s">
        <v>288</v>
      </c>
      <c r="C81" s="23">
        <v>22.6</v>
      </c>
      <c r="D81" t="s">
        <v>917</v>
      </c>
      <c r="E81"/>
      <c r="F81"/>
    </row>
    <row r="82" spans="1:6" s="19" customFormat="1" x14ac:dyDescent="0.25">
      <c r="A82" s="21">
        <v>71</v>
      </c>
      <c r="B82" t="s">
        <v>619</v>
      </c>
      <c r="C82" s="23">
        <v>22.6</v>
      </c>
      <c r="D82" t="s">
        <v>917</v>
      </c>
      <c r="E82"/>
      <c r="F82"/>
    </row>
    <row r="83" spans="1:6" s="19" customFormat="1" x14ac:dyDescent="0.25">
      <c r="A83" s="21">
        <v>73</v>
      </c>
      <c r="B83" s="19" t="s">
        <v>1356</v>
      </c>
      <c r="C83" s="20">
        <v>22.53</v>
      </c>
      <c r="D83" s="19" t="s">
        <v>1326</v>
      </c>
      <c r="E83"/>
      <c r="F83" t="s">
        <v>1246</v>
      </c>
    </row>
    <row r="84" spans="1:6" s="19" customFormat="1" x14ac:dyDescent="0.25">
      <c r="A84" s="21">
        <v>74</v>
      </c>
      <c r="B84" s="19" t="s">
        <v>467</v>
      </c>
      <c r="C84" s="23">
        <v>22.45</v>
      </c>
      <c r="D84" s="19" t="s">
        <v>415</v>
      </c>
      <c r="E84"/>
      <c r="F84"/>
    </row>
    <row r="85" spans="1:6" s="19" customFormat="1" x14ac:dyDescent="0.25">
      <c r="A85" s="21">
        <v>75</v>
      </c>
      <c r="B85" t="s">
        <v>290</v>
      </c>
      <c r="C85" s="23">
        <v>22.2</v>
      </c>
      <c r="D85" t="s">
        <v>415</v>
      </c>
      <c r="E85"/>
      <c r="F85"/>
    </row>
    <row r="86" spans="1:6" s="19" customFormat="1" x14ac:dyDescent="0.25">
      <c r="A86" s="21">
        <v>75</v>
      </c>
      <c r="B86" t="s">
        <v>468</v>
      </c>
      <c r="C86" s="23">
        <v>22.2</v>
      </c>
      <c r="D86" t="s">
        <v>415</v>
      </c>
      <c r="E86"/>
      <c r="F86"/>
    </row>
    <row r="87" spans="1:6" s="19" customFormat="1" x14ac:dyDescent="0.25">
      <c r="A87" s="21">
        <v>75</v>
      </c>
      <c r="B87" s="19" t="s">
        <v>419</v>
      </c>
      <c r="C87" s="23">
        <v>22.2</v>
      </c>
      <c r="D87" s="19" t="s">
        <v>415</v>
      </c>
      <c r="E87"/>
      <c r="F87"/>
    </row>
    <row r="88" spans="1:6" s="19" customFormat="1" x14ac:dyDescent="0.25">
      <c r="A88" s="21">
        <v>75</v>
      </c>
      <c r="B88" s="19" t="s">
        <v>469</v>
      </c>
      <c r="C88" s="23">
        <v>22.2</v>
      </c>
      <c r="D88" s="19" t="s">
        <v>415</v>
      </c>
      <c r="E88"/>
      <c r="F88"/>
    </row>
    <row r="89" spans="1:6" s="19" customFormat="1" x14ac:dyDescent="0.25">
      <c r="A89" s="21">
        <v>75</v>
      </c>
      <c r="B89" t="s">
        <v>342</v>
      </c>
      <c r="C89" s="23">
        <v>22.2</v>
      </c>
      <c r="D89" t="s">
        <v>409</v>
      </c>
      <c r="E89"/>
      <c r="F89"/>
    </row>
    <row r="90" spans="1:6" s="19" customFormat="1" x14ac:dyDescent="0.25">
      <c r="A90" s="21">
        <v>80</v>
      </c>
      <c r="B90" t="s">
        <v>205</v>
      </c>
      <c r="C90" s="23">
        <v>22.15</v>
      </c>
      <c r="D90" t="s">
        <v>466</v>
      </c>
      <c r="E90"/>
      <c r="F90"/>
    </row>
    <row r="91" spans="1:6" s="19" customFormat="1" x14ac:dyDescent="0.25">
      <c r="A91" s="21">
        <v>81</v>
      </c>
      <c r="B91" t="s">
        <v>599</v>
      </c>
      <c r="C91" s="20">
        <v>22.05</v>
      </c>
      <c r="D91" t="s">
        <v>829</v>
      </c>
      <c r="E91"/>
      <c r="F91"/>
    </row>
    <row r="92" spans="1:6" s="19" customFormat="1" x14ac:dyDescent="0.25">
      <c r="A92" s="21">
        <v>81</v>
      </c>
      <c r="B92" t="s">
        <v>823</v>
      </c>
      <c r="C92" s="20">
        <v>22.05</v>
      </c>
      <c r="D92" t="s">
        <v>829</v>
      </c>
      <c r="E92"/>
      <c r="F92"/>
    </row>
    <row r="93" spans="1:6" s="19" customFormat="1" x14ac:dyDescent="0.25">
      <c r="A93" s="21">
        <v>83</v>
      </c>
      <c r="B93" s="26" t="s">
        <v>232</v>
      </c>
      <c r="C93" s="31">
        <v>22</v>
      </c>
      <c r="D93" t="s">
        <v>885</v>
      </c>
      <c r="E93"/>
      <c r="F93"/>
    </row>
    <row r="94" spans="1:6" s="19" customFormat="1" x14ac:dyDescent="0.25">
      <c r="A94" s="21">
        <v>83</v>
      </c>
      <c r="B94" s="26" t="s">
        <v>251</v>
      </c>
      <c r="C94" s="31">
        <v>22</v>
      </c>
      <c r="D94" t="s">
        <v>885</v>
      </c>
      <c r="E94"/>
      <c r="F94"/>
    </row>
    <row r="95" spans="1:6" s="19" customFormat="1" x14ac:dyDescent="0.25">
      <c r="A95" s="21">
        <v>83</v>
      </c>
      <c r="B95" s="26" t="s">
        <v>882</v>
      </c>
      <c r="C95" s="31">
        <v>22</v>
      </c>
      <c r="D95" s="19" t="s">
        <v>885</v>
      </c>
      <c r="E95"/>
      <c r="F95"/>
    </row>
    <row r="96" spans="1:6" s="19" customFormat="1" x14ac:dyDescent="0.25">
      <c r="A96" s="21">
        <v>83</v>
      </c>
      <c r="B96" s="26" t="s">
        <v>883</v>
      </c>
      <c r="C96" s="31">
        <v>22</v>
      </c>
      <c r="D96" s="19" t="s">
        <v>885</v>
      </c>
      <c r="E96"/>
      <c r="F96"/>
    </row>
    <row r="97" spans="1:6" s="19" customFormat="1" x14ac:dyDescent="0.25">
      <c r="A97" s="21">
        <v>83</v>
      </c>
      <c r="B97" s="26" t="s">
        <v>144</v>
      </c>
      <c r="C97" s="31">
        <v>22</v>
      </c>
      <c r="D97" t="s">
        <v>885</v>
      </c>
      <c r="E97"/>
      <c r="F97"/>
    </row>
    <row r="98" spans="1:6" s="19" customFormat="1" x14ac:dyDescent="0.25">
      <c r="A98" s="21">
        <v>83</v>
      </c>
      <c r="B98" s="26" t="s">
        <v>10</v>
      </c>
      <c r="C98" s="31">
        <v>22</v>
      </c>
      <c r="D98" s="19" t="s">
        <v>885</v>
      </c>
      <c r="E98"/>
      <c r="F98"/>
    </row>
    <row r="99" spans="1:6" s="19" customFormat="1" x14ac:dyDescent="0.25">
      <c r="A99" s="21">
        <v>89</v>
      </c>
      <c r="B99" s="19" t="s">
        <v>718</v>
      </c>
      <c r="C99" s="23">
        <v>21.75</v>
      </c>
      <c r="D99" s="19" t="s">
        <v>752</v>
      </c>
      <c r="E99"/>
      <c r="F99"/>
    </row>
    <row r="100" spans="1:6" s="19" customFormat="1" x14ac:dyDescent="0.25">
      <c r="A100" s="21">
        <v>89</v>
      </c>
      <c r="B100" s="19" t="s">
        <v>688</v>
      </c>
      <c r="C100" s="23">
        <v>21.75</v>
      </c>
      <c r="D100" s="19" t="s">
        <v>752</v>
      </c>
      <c r="E100"/>
      <c r="F100"/>
    </row>
    <row r="101" spans="1:6" s="19" customFormat="1" x14ac:dyDescent="0.25">
      <c r="A101" s="21">
        <v>91</v>
      </c>
      <c r="B101" s="19" t="s">
        <v>1357</v>
      </c>
      <c r="C101" s="20">
        <v>21.13</v>
      </c>
      <c r="D101" s="19" t="s">
        <v>1326</v>
      </c>
      <c r="E101"/>
      <c r="F101" t="s">
        <v>1246</v>
      </c>
    </row>
    <row r="102" spans="1:6" s="19" customFormat="1" x14ac:dyDescent="0.25">
      <c r="A102" s="21">
        <v>92</v>
      </c>
      <c r="B102" s="19" t="s">
        <v>287</v>
      </c>
      <c r="C102" s="23">
        <v>20.350000000000001</v>
      </c>
      <c r="D102" s="19" t="s">
        <v>466</v>
      </c>
      <c r="E102"/>
      <c r="F102"/>
    </row>
    <row r="103" spans="1:6" s="19" customFormat="1" x14ac:dyDescent="0.25">
      <c r="A103" s="21">
        <v>93</v>
      </c>
      <c r="B103" s="19" t="s">
        <v>824</v>
      </c>
      <c r="C103" s="20">
        <v>20.3</v>
      </c>
      <c r="D103" s="19" t="s">
        <v>829</v>
      </c>
      <c r="E103"/>
      <c r="F103"/>
    </row>
    <row r="104" spans="1:6" s="19" customFormat="1" x14ac:dyDescent="0.25">
      <c r="A104" s="21">
        <v>93</v>
      </c>
      <c r="B104" s="19" t="s">
        <v>825</v>
      </c>
      <c r="C104" s="20">
        <v>20.3</v>
      </c>
      <c r="D104" s="19" t="s">
        <v>829</v>
      </c>
      <c r="E104"/>
      <c r="F104"/>
    </row>
    <row r="105" spans="1:6" s="19" customFormat="1" x14ac:dyDescent="0.25">
      <c r="A105" s="21">
        <v>95</v>
      </c>
      <c r="B105" s="19" t="s">
        <v>539</v>
      </c>
      <c r="C105" s="23">
        <v>20.100000000000001</v>
      </c>
      <c r="D105" s="19" t="s">
        <v>530</v>
      </c>
      <c r="E105"/>
      <c r="F105"/>
    </row>
    <row r="106" spans="1:6" s="19" customFormat="1" x14ac:dyDescent="0.25">
      <c r="A106" s="21">
        <v>95</v>
      </c>
      <c r="B106" t="s">
        <v>538</v>
      </c>
      <c r="C106" s="23">
        <v>20.100000000000001</v>
      </c>
      <c r="D106" t="s">
        <v>530</v>
      </c>
      <c r="E106"/>
      <c r="F106"/>
    </row>
    <row r="107" spans="1:6" s="19" customFormat="1" x14ac:dyDescent="0.25">
      <c r="A107" s="21">
        <v>95</v>
      </c>
      <c r="B107" t="s">
        <v>536</v>
      </c>
      <c r="C107" s="23">
        <v>20.100000000000001</v>
      </c>
      <c r="D107" t="s">
        <v>530</v>
      </c>
      <c r="E107"/>
      <c r="F107"/>
    </row>
    <row r="108" spans="1:6" s="19" customFormat="1" x14ac:dyDescent="0.25">
      <c r="A108" s="21">
        <v>95</v>
      </c>
      <c r="B108" t="s">
        <v>533</v>
      </c>
      <c r="C108" s="23">
        <v>20.100000000000001</v>
      </c>
      <c r="D108" t="s">
        <v>530</v>
      </c>
      <c r="E108"/>
      <c r="F108"/>
    </row>
    <row r="109" spans="1:6" s="19" customFormat="1" x14ac:dyDescent="0.25">
      <c r="A109" s="21">
        <v>95</v>
      </c>
      <c r="B109" t="s">
        <v>540</v>
      </c>
      <c r="C109" s="23">
        <v>20.100000000000001</v>
      </c>
      <c r="D109" t="s">
        <v>530</v>
      </c>
      <c r="E109"/>
      <c r="F109"/>
    </row>
    <row r="110" spans="1:6" s="19" customFormat="1" x14ac:dyDescent="0.25">
      <c r="A110" s="21">
        <v>100</v>
      </c>
      <c r="B110" t="s">
        <v>1358</v>
      </c>
      <c r="C110" s="20">
        <v>20.03</v>
      </c>
      <c r="D110" t="s">
        <v>1326</v>
      </c>
      <c r="E110"/>
      <c r="F110" t="s">
        <v>1346</v>
      </c>
    </row>
    <row r="111" spans="1:6" s="19" customFormat="1" x14ac:dyDescent="0.25">
      <c r="A111" s="21">
        <v>101</v>
      </c>
      <c r="B111" t="s">
        <v>541</v>
      </c>
      <c r="C111" s="20">
        <v>18.649999999999999</v>
      </c>
      <c r="D111" t="s">
        <v>829</v>
      </c>
      <c r="E111"/>
      <c r="F111"/>
    </row>
    <row r="112" spans="1:6" s="19" customFormat="1" x14ac:dyDescent="0.25">
      <c r="A112" s="21">
        <v>101</v>
      </c>
      <c r="B112" s="19" t="s">
        <v>826</v>
      </c>
      <c r="C112" s="20">
        <v>18.649999999999999</v>
      </c>
      <c r="D112" s="19" t="s">
        <v>829</v>
      </c>
      <c r="E112"/>
      <c r="F112"/>
    </row>
    <row r="113" spans="1:12" s="19" customFormat="1" x14ac:dyDescent="0.25">
      <c r="A113" s="21">
        <v>103</v>
      </c>
      <c r="B113" s="19" t="s">
        <v>1348</v>
      </c>
      <c r="C113" s="20">
        <v>18.36</v>
      </c>
      <c r="D113" s="19" t="s">
        <v>1318</v>
      </c>
      <c r="E113"/>
      <c r="F113" t="s">
        <v>1213</v>
      </c>
    </row>
    <row r="114" spans="1:12" s="19" customFormat="1" x14ac:dyDescent="0.25">
      <c r="A114" s="21">
        <v>104</v>
      </c>
      <c r="B114" s="19" t="s">
        <v>471</v>
      </c>
      <c r="C114" s="23">
        <v>18</v>
      </c>
      <c r="D114" s="19" t="s">
        <v>277</v>
      </c>
      <c r="E114"/>
      <c r="F114"/>
    </row>
    <row r="115" spans="1:12" s="19" customFormat="1" x14ac:dyDescent="0.25">
      <c r="A115" s="21">
        <v>105</v>
      </c>
      <c r="B115" s="19" t="s">
        <v>472</v>
      </c>
      <c r="C115" s="23">
        <v>17.7</v>
      </c>
      <c r="D115" s="19" t="s">
        <v>409</v>
      </c>
      <c r="E115"/>
      <c r="F115"/>
    </row>
    <row r="116" spans="1:12" s="19" customFormat="1" x14ac:dyDescent="0.25">
      <c r="A116" s="21">
        <v>105</v>
      </c>
      <c r="B116" t="s">
        <v>362</v>
      </c>
      <c r="C116" s="23">
        <v>17.7</v>
      </c>
      <c r="D116" t="s">
        <v>409</v>
      </c>
      <c r="E116"/>
      <c r="F116"/>
    </row>
    <row r="117" spans="1:12" s="19" customFormat="1" x14ac:dyDescent="0.25">
      <c r="A117" s="21">
        <v>105</v>
      </c>
      <c r="B117" t="s">
        <v>393</v>
      </c>
      <c r="C117" s="23">
        <v>17.7</v>
      </c>
      <c r="D117" t="s">
        <v>409</v>
      </c>
      <c r="E117"/>
      <c r="F117"/>
    </row>
    <row r="118" spans="1:12" s="19" customFormat="1" x14ac:dyDescent="0.25">
      <c r="A118" s="21">
        <v>108</v>
      </c>
      <c r="B118" t="s">
        <v>1359</v>
      </c>
      <c r="C118" s="20">
        <v>17.5</v>
      </c>
      <c r="D118" t="s">
        <v>277</v>
      </c>
      <c r="E118"/>
      <c r="F118" t="s">
        <v>1332</v>
      </c>
    </row>
    <row r="119" spans="1:12" s="19" customFormat="1" x14ac:dyDescent="0.25">
      <c r="A119" s="21">
        <v>108</v>
      </c>
      <c r="B119" t="s">
        <v>297</v>
      </c>
      <c r="C119" s="23">
        <v>17.5</v>
      </c>
      <c r="D119" t="s">
        <v>466</v>
      </c>
      <c r="E119"/>
      <c r="F119"/>
    </row>
    <row r="120" spans="1:12" s="19" customFormat="1" x14ac:dyDescent="0.25">
      <c r="A120" s="21">
        <v>110</v>
      </c>
      <c r="B120" t="s">
        <v>327</v>
      </c>
      <c r="C120" s="23">
        <v>17.3</v>
      </c>
      <c r="D120" t="s">
        <v>466</v>
      </c>
      <c r="E120"/>
      <c r="F120"/>
    </row>
    <row r="121" spans="1:12" s="19" customFormat="1" x14ac:dyDescent="0.25">
      <c r="A121" s="21">
        <v>111</v>
      </c>
      <c r="B121" t="s">
        <v>1350</v>
      </c>
      <c r="C121" s="20">
        <v>16.75</v>
      </c>
      <c r="D121" t="s">
        <v>917</v>
      </c>
      <c r="E121"/>
      <c r="F121" t="s">
        <v>1213</v>
      </c>
    </row>
    <row r="122" spans="1:12" s="19" customFormat="1" x14ac:dyDescent="0.25">
      <c r="A122" s="21">
        <v>112</v>
      </c>
      <c r="B122" t="s">
        <v>295</v>
      </c>
      <c r="C122" s="23">
        <v>16.3</v>
      </c>
      <c r="D122" t="s">
        <v>466</v>
      </c>
      <c r="E122"/>
      <c r="F122"/>
    </row>
    <row r="123" spans="1:12" s="19" customFormat="1" x14ac:dyDescent="0.25">
      <c r="A123" s="21">
        <v>113</v>
      </c>
      <c r="B123" t="s">
        <v>294</v>
      </c>
      <c r="C123" s="23">
        <v>14.3</v>
      </c>
      <c r="D123" t="s">
        <v>466</v>
      </c>
      <c r="E123"/>
      <c r="F123"/>
    </row>
    <row r="124" spans="1:12" s="19" customFormat="1" x14ac:dyDescent="0.25">
      <c r="A124" s="21">
        <v>114</v>
      </c>
      <c r="B124" s="19" t="s">
        <v>828</v>
      </c>
      <c r="C124" s="20">
        <v>13.35</v>
      </c>
      <c r="D124" s="19" t="s">
        <v>829</v>
      </c>
      <c r="E124"/>
      <c r="F124"/>
    </row>
    <row r="125" spans="1:12" s="19" customFormat="1" x14ac:dyDescent="0.25">
      <c r="A125" s="21">
        <v>115</v>
      </c>
      <c r="B125" s="19" t="s">
        <v>1363</v>
      </c>
      <c r="C125" s="20">
        <v>11.93</v>
      </c>
      <c r="D125" s="19" t="s">
        <v>1326</v>
      </c>
      <c r="E125"/>
      <c r="F125" s="19" t="s">
        <v>1325</v>
      </c>
    </row>
    <row r="126" spans="1:12" s="19" customFormat="1" x14ac:dyDescent="0.25">
      <c r="A126" s="21"/>
      <c r="B126" s="19" t="s">
        <v>480</v>
      </c>
      <c r="E126" s="2"/>
    </row>
    <row r="127" spans="1:12" s="19" customFormat="1" x14ac:dyDescent="0.25">
      <c r="A127" s="1" t="s">
        <v>18</v>
      </c>
      <c r="B127"/>
      <c r="C127" s="23"/>
      <c r="D127" s="1" t="s">
        <v>152</v>
      </c>
      <c r="E127" s="2">
        <f>SUM(C128:C164)/37</f>
        <v>19.117567567567569</v>
      </c>
      <c r="F127" t="s">
        <v>153</v>
      </c>
      <c r="K127" s="26"/>
      <c r="L127" s="31"/>
    </row>
    <row r="128" spans="1:12" s="19" customFormat="1" x14ac:dyDescent="0.25">
      <c r="A128" s="1">
        <v>1</v>
      </c>
      <c r="B128" t="s">
        <v>899</v>
      </c>
      <c r="C128" s="20">
        <v>28.85</v>
      </c>
      <c r="D128" t="s">
        <v>917</v>
      </c>
      <c r="F128" t="s">
        <v>1332</v>
      </c>
      <c r="K128" s="26"/>
      <c r="L128" s="31"/>
    </row>
    <row r="129" spans="1:12" s="19" customFormat="1" x14ac:dyDescent="0.25">
      <c r="A129" s="21">
        <v>2</v>
      </c>
      <c r="B129" s="19" t="s">
        <v>20</v>
      </c>
      <c r="C129" s="23">
        <v>26.65</v>
      </c>
      <c r="D129" s="19" t="s">
        <v>323</v>
      </c>
      <c r="E129" s="2"/>
      <c r="K129" s="26"/>
      <c r="L129" s="31"/>
    </row>
    <row r="130" spans="1:12" s="19" customFormat="1" x14ac:dyDescent="0.25">
      <c r="A130" s="21">
        <v>3</v>
      </c>
      <c r="B130" t="s">
        <v>1354</v>
      </c>
      <c r="C130" s="20">
        <v>26.59</v>
      </c>
      <c r="D130" t="s">
        <v>1326</v>
      </c>
      <c r="F130" t="s">
        <v>1246</v>
      </c>
      <c r="K130" s="26"/>
      <c r="L130" s="31"/>
    </row>
    <row r="131" spans="1:12" s="19" customFormat="1" x14ac:dyDescent="0.25">
      <c r="A131" s="21">
        <v>4</v>
      </c>
      <c r="B131" s="19" t="s">
        <v>1170</v>
      </c>
      <c r="C131" s="20">
        <v>26.35</v>
      </c>
      <c r="D131" s="19" t="s">
        <v>917</v>
      </c>
      <c r="F131" s="19" t="s">
        <v>1245</v>
      </c>
      <c r="K131" s="26"/>
      <c r="L131" s="31"/>
    </row>
    <row r="132" spans="1:12" s="19" customFormat="1" x14ac:dyDescent="0.25">
      <c r="A132" s="21">
        <v>5</v>
      </c>
      <c r="B132" t="s">
        <v>1092</v>
      </c>
      <c r="C132" s="20">
        <v>26.33</v>
      </c>
      <c r="D132" t="s">
        <v>1326</v>
      </c>
      <c r="F132" t="s">
        <v>1246</v>
      </c>
      <c r="K132" s="26"/>
      <c r="L132" s="31"/>
    </row>
    <row r="133" spans="1:12" s="19" customFormat="1" x14ac:dyDescent="0.25">
      <c r="A133" s="21">
        <v>6</v>
      </c>
      <c r="B133" t="s">
        <v>909</v>
      </c>
      <c r="C133" s="20">
        <v>23.85</v>
      </c>
      <c r="D133" t="s">
        <v>917</v>
      </c>
      <c r="F133" t="s">
        <v>1245</v>
      </c>
      <c r="K133" s="26"/>
      <c r="L133" s="31"/>
    </row>
    <row r="134" spans="1:12" s="19" customFormat="1" x14ac:dyDescent="0.25">
      <c r="A134" s="21">
        <v>7</v>
      </c>
      <c r="B134" s="26" t="s">
        <v>518</v>
      </c>
      <c r="C134" s="31">
        <v>23.12</v>
      </c>
      <c r="D134" t="s">
        <v>885</v>
      </c>
      <c r="E134" s="2"/>
      <c r="F134"/>
      <c r="K134" s="26"/>
      <c r="L134" s="31"/>
    </row>
    <row r="135" spans="1:12" s="19" customFormat="1" x14ac:dyDescent="0.25">
      <c r="A135" s="21">
        <v>8</v>
      </c>
      <c r="B135" t="s">
        <v>1251</v>
      </c>
      <c r="C135" s="20">
        <v>23</v>
      </c>
      <c r="D135" t="s">
        <v>277</v>
      </c>
      <c r="F135" t="s">
        <v>1246</v>
      </c>
      <c r="K135" s="26"/>
      <c r="L135" s="31"/>
    </row>
    <row r="136" spans="1:12" s="19" customFormat="1" x14ac:dyDescent="0.25">
      <c r="A136" s="21">
        <v>9</v>
      </c>
      <c r="B136" t="s">
        <v>194</v>
      </c>
      <c r="C136" s="45">
        <v>22.25</v>
      </c>
      <c r="D136" t="s">
        <v>319</v>
      </c>
      <c r="E136" s="2"/>
      <c r="F136"/>
      <c r="K136" s="26"/>
      <c r="L136" s="31"/>
    </row>
    <row r="137" spans="1:12" s="19" customFormat="1" x14ac:dyDescent="0.25">
      <c r="A137" s="21">
        <v>10</v>
      </c>
      <c r="B137" s="26" t="s">
        <v>195</v>
      </c>
      <c r="C137" s="31">
        <v>21.5</v>
      </c>
      <c r="D137" t="s">
        <v>897</v>
      </c>
      <c r="E137" s="2"/>
      <c r="F137"/>
      <c r="K137" s="26"/>
      <c r="L137" s="31"/>
    </row>
    <row r="138" spans="1:12" s="19" customFormat="1" x14ac:dyDescent="0.25">
      <c r="A138" s="21">
        <v>11</v>
      </c>
      <c r="B138" s="19" t="s">
        <v>1343</v>
      </c>
      <c r="C138" s="20">
        <v>21.35</v>
      </c>
      <c r="D138" s="19" t="s">
        <v>917</v>
      </c>
      <c r="F138" s="19" t="s">
        <v>1246</v>
      </c>
      <c r="K138" s="26"/>
    </row>
    <row r="139" spans="1:12" s="19" customFormat="1" x14ac:dyDescent="0.25">
      <c r="A139" s="21">
        <v>11</v>
      </c>
      <c r="B139" t="s">
        <v>914</v>
      </c>
      <c r="C139" s="20">
        <v>21.35</v>
      </c>
      <c r="D139" t="s">
        <v>917</v>
      </c>
      <c r="F139" t="s">
        <v>1213</v>
      </c>
      <c r="K139" s="26"/>
    </row>
    <row r="140" spans="1:12" s="19" customFormat="1" x14ac:dyDescent="0.25">
      <c r="A140" s="21">
        <v>11</v>
      </c>
      <c r="B140" t="s">
        <v>1344</v>
      </c>
      <c r="C140" s="20">
        <v>21.35</v>
      </c>
      <c r="D140" t="s">
        <v>917</v>
      </c>
      <c r="F140" t="s">
        <v>1213</v>
      </c>
      <c r="K140" s="26"/>
    </row>
    <row r="141" spans="1:12" s="19" customFormat="1" x14ac:dyDescent="0.25">
      <c r="A141" s="21">
        <v>14</v>
      </c>
      <c r="B141" s="19" t="s">
        <v>532</v>
      </c>
      <c r="C141" s="45">
        <v>21.25</v>
      </c>
      <c r="D141" s="19" t="s">
        <v>530</v>
      </c>
      <c r="E141" s="2"/>
      <c r="K141" s="26"/>
    </row>
    <row r="142" spans="1:12" s="19" customFormat="1" x14ac:dyDescent="0.25">
      <c r="A142" s="21">
        <v>15</v>
      </c>
      <c r="B142" t="s">
        <v>22</v>
      </c>
      <c r="C142" s="45">
        <v>21.1</v>
      </c>
      <c r="D142" t="s">
        <v>530</v>
      </c>
      <c r="E142" s="2"/>
      <c r="F142"/>
      <c r="K142" s="26"/>
    </row>
    <row r="143" spans="1:12" s="19" customFormat="1" x14ac:dyDescent="0.25">
      <c r="A143" s="21">
        <v>16</v>
      </c>
      <c r="B143" t="s">
        <v>473</v>
      </c>
      <c r="C143" s="45">
        <v>20.350000000000001</v>
      </c>
      <c r="D143" t="s">
        <v>323</v>
      </c>
      <c r="E143" s="2"/>
      <c r="F143"/>
      <c r="K143" s="26"/>
    </row>
    <row r="144" spans="1:12" s="19" customFormat="1" x14ac:dyDescent="0.25">
      <c r="A144" s="21">
        <v>16</v>
      </c>
      <c r="B144" t="s">
        <v>271</v>
      </c>
      <c r="C144" s="45">
        <v>20.350000000000001</v>
      </c>
      <c r="D144" t="s">
        <v>323</v>
      </c>
      <c r="E144" s="2"/>
      <c r="F144"/>
      <c r="K144" s="26"/>
    </row>
    <row r="145" spans="1:12" s="19" customFormat="1" x14ac:dyDescent="0.25">
      <c r="A145" s="21">
        <v>18</v>
      </c>
      <c r="B145" t="s">
        <v>1345</v>
      </c>
      <c r="C145" s="20">
        <v>20.100000000000001</v>
      </c>
      <c r="D145" t="s">
        <v>917</v>
      </c>
      <c r="F145" t="s">
        <v>1245</v>
      </c>
      <c r="K145" s="26"/>
    </row>
    <row r="146" spans="1:12" s="19" customFormat="1" x14ac:dyDescent="0.25">
      <c r="A146" s="21">
        <v>18</v>
      </c>
      <c r="B146" s="19" t="s">
        <v>1083</v>
      </c>
      <c r="C146" s="20">
        <v>20.100000000000001</v>
      </c>
      <c r="D146" s="19" t="s">
        <v>917</v>
      </c>
      <c r="F146" t="s">
        <v>1245</v>
      </c>
      <c r="K146" s="26"/>
    </row>
    <row r="147" spans="1:12" s="19" customFormat="1" x14ac:dyDescent="0.25">
      <c r="A147" s="21">
        <v>20</v>
      </c>
      <c r="B147" s="19" t="s">
        <v>474</v>
      </c>
      <c r="C147" s="45">
        <v>19</v>
      </c>
      <c r="D147" s="19" t="s">
        <v>323</v>
      </c>
      <c r="E147" s="2"/>
      <c r="K147" s="26"/>
    </row>
    <row r="148" spans="1:12" s="19" customFormat="1" x14ac:dyDescent="0.25">
      <c r="A148" s="21">
        <v>21</v>
      </c>
      <c r="B148" s="19" t="s">
        <v>1347</v>
      </c>
      <c r="C148" s="20">
        <v>18.850000000000001</v>
      </c>
      <c r="D148" s="19" t="s">
        <v>917</v>
      </c>
      <c r="F148" s="19" t="s">
        <v>1213</v>
      </c>
      <c r="K148" s="26"/>
    </row>
    <row r="149" spans="1:12" s="19" customFormat="1" x14ac:dyDescent="0.25">
      <c r="A149" s="21">
        <v>22</v>
      </c>
      <c r="B149" s="19" t="s">
        <v>272</v>
      </c>
      <c r="C149" s="45">
        <v>18.45</v>
      </c>
      <c r="D149" s="19" t="s">
        <v>415</v>
      </c>
      <c r="E149" s="2"/>
      <c r="K149" s="26"/>
    </row>
    <row r="150" spans="1:12" s="19" customFormat="1" x14ac:dyDescent="0.25">
      <c r="A150" s="21">
        <v>23</v>
      </c>
      <c r="B150" s="19" t="s">
        <v>1349</v>
      </c>
      <c r="C150" s="20">
        <v>18</v>
      </c>
      <c r="D150" s="19" t="s">
        <v>277</v>
      </c>
      <c r="F150" s="19" t="s">
        <v>1245</v>
      </c>
      <c r="K150" s="26"/>
    </row>
    <row r="151" spans="1:12" s="19" customFormat="1" x14ac:dyDescent="0.25">
      <c r="A151" s="21">
        <v>24</v>
      </c>
      <c r="B151" s="26" t="s">
        <v>884</v>
      </c>
      <c r="C151" s="31">
        <v>17.649999999999999</v>
      </c>
      <c r="D151" s="19" t="s">
        <v>885</v>
      </c>
      <c r="E151" s="2"/>
      <c r="K151" s="26"/>
    </row>
    <row r="152" spans="1:12" s="19" customFormat="1" x14ac:dyDescent="0.25">
      <c r="A152" s="21">
        <v>25</v>
      </c>
      <c r="B152" s="19" t="s">
        <v>23</v>
      </c>
      <c r="C152" s="23">
        <v>17.45</v>
      </c>
      <c r="D152" s="19" t="s">
        <v>530</v>
      </c>
      <c r="E152" s="2"/>
      <c r="K152" s="26"/>
    </row>
    <row r="153" spans="1:12" s="19" customFormat="1" x14ac:dyDescent="0.25">
      <c r="A153" s="21">
        <v>25</v>
      </c>
      <c r="B153" s="19" t="s">
        <v>24</v>
      </c>
      <c r="C153" s="23">
        <v>15.45</v>
      </c>
      <c r="D153" s="19" t="s">
        <v>530</v>
      </c>
      <c r="E153" s="2"/>
      <c r="K153" s="26"/>
    </row>
    <row r="154" spans="1:12" s="19" customFormat="1" x14ac:dyDescent="0.25">
      <c r="A154" s="21">
        <v>27</v>
      </c>
      <c r="B154" s="19" t="s">
        <v>1360</v>
      </c>
      <c r="C154" s="20">
        <v>15.43</v>
      </c>
      <c r="D154" s="19" t="s">
        <v>1326</v>
      </c>
      <c r="F154" s="19" t="s">
        <v>1246</v>
      </c>
      <c r="K154" s="26"/>
    </row>
    <row r="155" spans="1:12" s="19" customFormat="1" x14ac:dyDescent="0.25">
      <c r="A155" s="21">
        <v>27</v>
      </c>
      <c r="B155" s="19" t="s">
        <v>1361</v>
      </c>
      <c r="C155" s="20">
        <v>15.43</v>
      </c>
      <c r="D155" s="19" t="s">
        <v>1326</v>
      </c>
      <c r="F155" s="19" t="s">
        <v>1246</v>
      </c>
      <c r="K155" s="26"/>
    </row>
    <row r="156" spans="1:12" s="19" customFormat="1" x14ac:dyDescent="0.25">
      <c r="A156" s="21">
        <v>29</v>
      </c>
      <c r="B156" s="19" t="s">
        <v>1261</v>
      </c>
      <c r="C156" s="20">
        <v>15</v>
      </c>
      <c r="D156" s="19" t="s">
        <v>277</v>
      </c>
      <c r="F156" s="19" t="s">
        <v>1332</v>
      </c>
      <c r="K156" s="26"/>
      <c r="L156" s="31"/>
    </row>
    <row r="157" spans="1:12" s="19" customFormat="1" x14ac:dyDescent="0.25">
      <c r="A157" s="21">
        <v>30</v>
      </c>
      <c r="B157" s="19" t="s">
        <v>827</v>
      </c>
      <c r="C157" s="20">
        <v>14.8</v>
      </c>
      <c r="D157" s="19" t="s">
        <v>829</v>
      </c>
      <c r="E157" s="2"/>
      <c r="K157" s="26"/>
      <c r="L157" s="31"/>
    </row>
    <row r="158" spans="1:12" s="19" customFormat="1" x14ac:dyDescent="0.25">
      <c r="A158" s="21">
        <v>31</v>
      </c>
      <c r="B158" s="19" t="s">
        <v>283</v>
      </c>
      <c r="C158" s="23">
        <v>14.3</v>
      </c>
      <c r="D158" s="19" t="s">
        <v>323</v>
      </c>
      <c r="E158" s="2"/>
      <c r="K158" s="26"/>
      <c r="L158" s="31"/>
    </row>
    <row r="159" spans="1:12" s="19" customFormat="1" x14ac:dyDescent="0.25">
      <c r="A159" s="21">
        <v>31</v>
      </c>
      <c r="B159" s="19" t="s">
        <v>431</v>
      </c>
      <c r="C159" s="23">
        <v>14.3</v>
      </c>
      <c r="D159" s="19" t="s">
        <v>323</v>
      </c>
      <c r="E159" s="2"/>
      <c r="K159" s="26"/>
      <c r="L159" s="31"/>
    </row>
    <row r="160" spans="1:12" s="19" customFormat="1" x14ac:dyDescent="0.25">
      <c r="A160" s="21">
        <v>33</v>
      </c>
      <c r="B160" s="19" t="s">
        <v>270</v>
      </c>
      <c r="C160" s="23">
        <v>14.2</v>
      </c>
      <c r="D160" s="19" t="s">
        <v>415</v>
      </c>
      <c r="E160" s="2"/>
      <c r="K160" s="26"/>
      <c r="L160" s="31"/>
    </row>
    <row r="161" spans="1:12" s="19" customFormat="1" x14ac:dyDescent="0.25">
      <c r="A161" s="21">
        <v>34</v>
      </c>
      <c r="B161" s="19" t="s">
        <v>365</v>
      </c>
      <c r="C161" s="23">
        <v>12.7</v>
      </c>
      <c r="D161" s="19" t="s">
        <v>409</v>
      </c>
      <c r="E161" s="2"/>
      <c r="K161" s="26"/>
      <c r="L161" s="31"/>
    </row>
    <row r="162" spans="1:12" s="19" customFormat="1" x14ac:dyDescent="0.25">
      <c r="A162" s="21">
        <v>35</v>
      </c>
      <c r="B162" s="19" t="s">
        <v>1362</v>
      </c>
      <c r="C162" s="20">
        <v>11.93</v>
      </c>
      <c r="D162" s="19" t="s">
        <v>1326</v>
      </c>
      <c r="F162" s="19" t="s">
        <v>1246</v>
      </c>
      <c r="K162" s="26"/>
      <c r="L162" s="31"/>
    </row>
    <row r="163" spans="1:12" s="19" customFormat="1" x14ac:dyDescent="0.25">
      <c r="A163" s="21">
        <v>36</v>
      </c>
      <c r="B163" s="19" t="s">
        <v>1364</v>
      </c>
      <c r="C163" s="20">
        <v>9.58</v>
      </c>
      <c r="D163" s="19" t="s">
        <v>1326</v>
      </c>
      <c r="F163" s="19" t="s">
        <v>1325</v>
      </c>
      <c r="K163" s="26"/>
      <c r="L163" s="31"/>
    </row>
    <row r="164" spans="1:12" s="19" customFormat="1" x14ac:dyDescent="0.25">
      <c r="A164" s="21">
        <v>37</v>
      </c>
      <c r="B164" s="26" t="s">
        <v>843</v>
      </c>
      <c r="C164" s="31">
        <v>9.0399999999999991</v>
      </c>
      <c r="D164" s="19" t="s">
        <v>885</v>
      </c>
      <c r="E164" s="2"/>
      <c r="K164" s="26"/>
      <c r="L164" s="31"/>
    </row>
    <row r="165" spans="1:12" x14ac:dyDescent="0.25">
      <c r="A165" s="1"/>
      <c r="B165" t="s">
        <v>480</v>
      </c>
      <c r="C165" s="23"/>
      <c r="E165" s="2"/>
    </row>
    <row r="166" spans="1:12" x14ac:dyDescent="0.25">
      <c r="A166" s="1"/>
      <c r="C166" s="23"/>
      <c r="E166" s="2"/>
    </row>
    <row r="167" spans="1:12" x14ac:dyDescent="0.25">
      <c r="A167" s="1" t="s">
        <v>47</v>
      </c>
      <c r="C167" s="23"/>
      <c r="E167" s="2"/>
    </row>
    <row r="168" spans="1:12" x14ac:dyDescent="0.25">
      <c r="A168" s="1" t="s">
        <v>31</v>
      </c>
      <c r="C168" s="23" t="s">
        <v>389</v>
      </c>
      <c r="E168" s="2"/>
    </row>
    <row r="169" spans="1:12" x14ac:dyDescent="0.25">
      <c r="A169" s="1">
        <v>1</v>
      </c>
      <c r="B169" t="s">
        <v>163</v>
      </c>
      <c r="C169" s="23">
        <v>25</v>
      </c>
      <c r="D169" t="s">
        <v>1119</v>
      </c>
      <c r="E169" s="2"/>
    </row>
    <row r="170" spans="1:12" x14ac:dyDescent="0.25">
      <c r="A170" s="21">
        <v>2</v>
      </c>
      <c r="B170" s="19" t="s">
        <v>905</v>
      </c>
      <c r="C170" s="23">
        <v>15</v>
      </c>
      <c r="D170" s="19" t="s">
        <v>897</v>
      </c>
      <c r="E170" s="2"/>
      <c r="F170" s="19"/>
    </row>
    <row r="171" spans="1:12" x14ac:dyDescent="0.25">
      <c r="A171" s="1">
        <v>3</v>
      </c>
      <c r="B171" t="s">
        <v>4</v>
      </c>
      <c r="C171" s="23">
        <v>6</v>
      </c>
      <c r="D171" t="s">
        <v>335</v>
      </c>
      <c r="E171" s="2"/>
    </row>
    <row r="172" spans="1:12" x14ac:dyDescent="0.25">
      <c r="A172" s="1"/>
      <c r="C172" s="23" t="s">
        <v>475</v>
      </c>
      <c r="E172" s="2"/>
    </row>
    <row r="173" spans="1:12" x14ac:dyDescent="0.25">
      <c r="A173" s="1">
        <v>4</v>
      </c>
      <c r="B173" t="s">
        <v>33</v>
      </c>
      <c r="C173" s="23">
        <v>5</v>
      </c>
      <c r="D173" t="s">
        <v>257</v>
      </c>
      <c r="E173" s="2"/>
    </row>
    <row r="174" spans="1:12" x14ac:dyDescent="0.25">
      <c r="A174" s="1"/>
      <c r="C174" s="23" t="s">
        <v>476</v>
      </c>
      <c r="E174" s="2"/>
    </row>
    <row r="175" spans="1:12" x14ac:dyDescent="0.25">
      <c r="A175" s="1">
        <v>5</v>
      </c>
      <c r="B175" t="s">
        <v>211</v>
      </c>
      <c r="C175" s="23">
        <v>6</v>
      </c>
      <c r="D175" t="s">
        <v>335</v>
      </c>
      <c r="E175" s="2"/>
    </row>
    <row r="176" spans="1:12" x14ac:dyDescent="0.25">
      <c r="A176" s="1">
        <v>6</v>
      </c>
      <c r="B176" t="s">
        <v>490</v>
      </c>
      <c r="C176" s="23">
        <v>5</v>
      </c>
      <c r="D176" t="s">
        <v>265</v>
      </c>
      <c r="E176" s="2"/>
    </row>
    <row r="177" spans="1:5" x14ac:dyDescent="0.25">
      <c r="A177" s="1">
        <v>6</v>
      </c>
      <c r="B177" t="s">
        <v>214</v>
      </c>
      <c r="C177" s="23">
        <v>5</v>
      </c>
      <c r="D177" t="s">
        <v>335</v>
      </c>
      <c r="E177" s="2"/>
    </row>
    <row r="178" spans="1:5" x14ac:dyDescent="0.25">
      <c r="A178" s="1"/>
      <c r="C178" s="23" t="s">
        <v>477</v>
      </c>
      <c r="E178" s="2"/>
    </row>
    <row r="179" spans="1:5" x14ac:dyDescent="0.25">
      <c r="A179" s="1">
        <v>8</v>
      </c>
      <c r="B179" t="s">
        <v>210</v>
      </c>
      <c r="C179" s="23">
        <v>14</v>
      </c>
      <c r="D179" t="s">
        <v>335</v>
      </c>
      <c r="E179" s="2"/>
    </row>
    <row r="180" spans="1:5" x14ac:dyDescent="0.25">
      <c r="A180" s="1">
        <v>9</v>
      </c>
      <c r="B180" t="s">
        <v>213</v>
      </c>
      <c r="C180" s="23">
        <v>11</v>
      </c>
      <c r="D180" t="s">
        <v>335</v>
      </c>
      <c r="E180" s="2"/>
    </row>
    <row r="181" spans="1:5" x14ac:dyDescent="0.25">
      <c r="A181" s="21">
        <v>9</v>
      </c>
      <c r="B181" t="s">
        <v>368</v>
      </c>
      <c r="C181" s="23">
        <v>11</v>
      </c>
      <c r="D181" t="s">
        <v>335</v>
      </c>
      <c r="E181" s="2"/>
    </row>
    <row r="182" spans="1:5" x14ac:dyDescent="0.25">
      <c r="A182" s="21">
        <v>11</v>
      </c>
      <c r="B182" t="s">
        <v>232</v>
      </c>
      <c r="C182" s="23">
        <v>10</v>
      </c>
      <c r="D182" t="s">
        <v>265</v>
      </c>
      <c r="E182" s="2"/>
    </row>
    <row r="183" spans="1:5" x14ac:dyDescent="0.25">
      <c r="A183" s="21">
        <v>11</v>
      </c>
      <c r="B183" t="s">
        <v>500</v>
      </c>
      <c r="C183" s="23">
        <v>10</v>
      </c>
      <c r="D183" t="s">
        <v>265</v>
      </c>
      <c r="E183" s="2"/>
    </row>
    <row r="184" spans="1:5" x14ac:dyDescent="0.25">
      <c r="A184" s="21">
        <v>13</v>
      </c>
      <c r="B184" t="s">
        <v>501</v>
      </c>
      <c r="C184" s="23">
        <v>9</v>
      </c>
      <c r="D184" t="s">
        <v>265</v>
      </c>
      <c r="E184" s="2"/>
    </row>
    <row r="185" spans="1:5" x14ac:dyDescent="0.25">
      <c r="A185" s="21">
        <v>14</v>
      </c>
      <c r="B185" t="s">
        <v>126</v>
      </c>
      <c r="C185" s="23">
        <v>7</v>
      </c>
      <c r="E185" s="2"/>
    </row>
    <row r="186" spans="1:5" x14ac:dyDescent="0.25">
      <c r="A186" s="21">
        <v>15</v>
      </c>
      <c r="B186" t="s">
        <v>209</v>
      </c>
      <c r="C186" s="23">
        <v>6</v>
      </c>
      <c r="D186" t="s">
        <v>335</v>
      </c>
      <c r="E186" s="2"/>
    </row>
    <row r="187" spans="1:5" x14ac:dyDescent="0.25">
      <c r="A187" s="21">
        <v>15</v>
      </c>
      <c r="B187" t="s">
        <v>502</v>
      </c>
      <c r="C187" s="23">
        <v>6</v>
      </c>
      <c r="D187" t="s">
        <v>265</v>
      </c>
      <c r="E187" s="2"/>
    </row>
    <row r="188" spans="1:5" x14ac:dyDescent="0.25">
      <c r="A188" s="1"/>
      <c r="C188" s="23" t="s">
        <v>478</v>
      </c>
      <c r="E188" s="2"/>
    </row>
    <row r="189" spans="1:5" x14ac:dyDescent="0.25">
      <c r="A189" s="1">
        <v>15</v>
      </c>
      <c r="B189" t="s">
        <v>333</v>
      </c>
      <c r="C189" s="23">
        <v>7</v>
      </c>
      <c r="D189" t="s">
        <v>335</v>
      </c>
      <c r="E189" s="2"/>
    </row>
    <row r="190" spans="1:5" x14ac:dyDescent="0.25">
      <c r="A190" s="1">
        <v>16</v>
      </c>
      <c r="B190" t="s">
        <v>492</v>
      </c>
      <c r="C190" s="23">
        <v>6</v>
      </c>
      <c r="D190" t="s">
        <v>265</v>
      </c>
      <c r="E190" s="2"/>
    </row>
    <row r="191" spans="1:5" x14ac:dyDescent="0.25">
      <c r="A191" s="1">
        <v>17</v>
      </c>
      <c r="B191" t="s">
        <v>492</v>
      </c>
      <c r="C191" s="23">
        <v>5</v>
      </c>
      <c r="D191" t="s">
        <v>265</v>
      </c>
      <c r="E191" s="2"/>
    </row>
    <row r="192" spans="1:5" x14ac:dyDescent="0.25">
      <c r="A192" s="1"/>
      <c r="B192" t="s">
        <v>480</v>
      </c>
      <c r="C192" s="23"/>
      <c r="E192" s="2"/>
    </row>
    <row r="193" spans="1:6" x14ac:dyDescent="0.25">
      <c r="A193" s="1" t="s">
        <v>18</v>
      </c>
      <c r="C193" s="23" t="s">
        <v>476</v>
      </c>
      <c r="E193" s="2"/>
    </row>
    <row r="194" spans="1:6" x14ac:dyDescent="0.25">
      <c r="A194" s="1">
        <v>1</v>
      </c>
      <c r="B194" t="s">
        <v>169</v>
      </c>
      <c r="C194" s="23">
        <v>10</v>
      </c>
      <c r="D194" t="s">
        <v>197</v>
      </c>
      <c r="E194" s="2"/>
    </row>
    <row r="195" spans="1:6" x14ac:dyDescent="0.25">
      <c r="A195" s="21">
        <v>2</v>
      </c>
      <c r="B195" s="19" t="s">
        <v>899</v>
      </c>
      <c r="C195" s="23">
        <v>6</v>
      </c>
      <c r="D195" s="19" t="s">
        <v>897</v>
      </c>
      <c r="E195" s="2"/>
      <c r="F195" s="19"/>
    </row>
    <row r="196" spans="1:6" x14ac:dyDescent="0.25">
      <c r="A196" s="1"/>
      <c r="C196" s="23" t="s">
        <v>478</v>
      </c>
      <c r="E196" s="2"/>
    </row>
    <row r="197" spans="1:6" x14ac:dyDescent="0.25">
      <c r="A197" s="1">
        <v>2</v>
      </c>
      <c r="B197" t="s">
        <v>195</v>
      </c>
      <c r="C197" s="23">
        <v>20</v>
      </c>
      <c r="D197" t="s">
        <v>391</v>
      </c>
      <c r="E197" s="2"/>
    </row>
    <row r="198" spans="1:6" x14ac:dyDescent="0.25">
      <c r="A198" s="1">
        <v>3</v>
      </c>
      <c r="B198" t="s">
        <v>503</v>
      </c>
      <c r="C198" s="23">
        <v>9</v>
      </c>
      <c r="D198" t="s">
        <v>335</v>
      </c>
      <c r="E198" s="2"/>
    </row>
    <row r="199" spans="1:6" x14ac:dyDescent="0.25">
      <c r="A199" s="1"/>
      <c r="C199" s="23" t="s">
        <v>300</v>
      </c>
      <c r="E199" s="2"/>
    </row>
    <row r="200" spans="1:6" x14ac:dyDescent="0.25">
      <c r="A200" s="1">
        <v>4</v>
      </c>
      <c r="B200" t="s">
        <v>504</v>
      </c>
      <c r="C200" s="23">
        <v>11</v>
      </c>
      <c r="D200" t="s">
        <v>335</v>
      </c>
      <c r="E200" s="2"/>
    </row>
    <row r="201" spans="1:6" x14ac:dyDescent="0.25">
      <c r="A201" s="1">
        <v>5</v>
      </c>
      <c r="B201" t="s">
        <v>273</v>
      </c>
      <c r="C201" s="23">
        <v>4</v>
      </c>
      <c r="D201" t="s">
        <v>335</v>
      </c>
      <c r="E201" s="2"/>
    </row>
    <row r="202" spans="1:6" x14ac:dyDescent="0.25">
      <c r="A202" s="1">
        <v>6</v>
      </c>
      <c r="B202" t="s">
        <v>432</v>
      </c>
      <c r="C202" s="23">
        <v>8</v>
      </c>
      <c r="D202" t="s">
        <v>335</v>
      </c>
      <c r="E202" s="2"/>
    </row>
    <row r="203" spans="1:6" x14ac:dyDescent="0.25">
      <c r="A203" s="1"/>
      <c r="C203" s="23" t="s">
        <v>479</v>
      </c>
      <c r="E203" s="2"/>
    </row>
    <row r="204" spans="1:6" x14ac:dyDescent="0.25">
      <c r="A204" s="1">
        <v>7</v>
      </c>
      <c r="B204" t="s">
        <v>371</v>
      </c>
      <c r="C204" s="23">
        <v>10</v>
      </c>
      <c r="D204" t="s">
        <v>335</v>
      </c>
      <c r="E204" s="2"/>
    </row>
    <row r="205" spans="1:6" x14ac:dyDescent="0.25">
      <c r="A205" s="1"/>
      <c r="C205" s="23"/>
      <c r="E205" s="2"/>
    </row>
    <row r="206" spans="1:6" x14ac:dyDescent="0.25">
      <c r="A206" s="1"/>
      <c r="B206" t="s">
        <v>480</v>
      </c>
      <c r="C206" s="23"/>
      <c r="E206" s="2"/>
    </row>
    <row r="207" spans="1:6" x14ac:dyDescent="0.25">
      <c r="A207" s="1"/>
      <c r="C207" s="23"/>
      <c r="E207" s="2"/>
    </row>
    <row r="208" spans="1:6" x14ac:dyDescent="0.25">
      <c r="A208" s="1" t="s">
        <v>48</v>
      </c>
      <c r="C208" s="23" t="s">
        <v>548</v>
      </c>
      <c r="E208" s="2"/>
    </row>
    <row r="209" spans="1:6" x14ac:dyDescent="0.25">
      <c r="A209" s="1" t="s">
        <v>0</v>
      </c>
      <c r="C209" s="23"/>
      <c r="D209" s="1" t="s">
        <v>152</v>
      </c>
      <c r="E209" s="2">
        <f>SUM(C210:C222)/14</f>
        <v>44.791428571428575</v>
      </c>
      <c r="F209" t="s">
        <v>153</v>
      </c>
    </row>
    <row r="210" spans="1:6" x14ac:dyDescent="0.25">
      <c r="A210" s="1">
        <v>1</v>
      </c>
      <c r="B210" t="s">
        <v>4</v>
      </c>
      <c r="C210" s="23">
        <v>67.3</v>
      </c>
      <c r="D210" t="s">
        <v>391</v>
      </c>
      <c r="E210" s="2"/>
    </row>
    <row r="211" spans="1:6" x14ac:dyDescent="0.25">
      <c r="A211" s="1">
        <v>2</v>
      </c>
      <c r="B211" t="s">
        <v>33</v>
      </c>
      <c r="C211" s="20">
        <v>62.16</v>
      </c>
      <c r="D211" s="21" t="s">
        <v>1381</v>
      </c>
      <c r="E211" s="2"/>
    </row>
    <row r="212" spans="1:6" s="19" customFormat="1" x14ac:dyDescent="0.25">
      <c r="A212" s="21">
        <v>3</v>
      </c>
      <c r="B212" t="s">
        <v>350</v>
      </c>
      <c r="C212" s="20">
        <v>56.94</v>
      </c>
      <c r="D212" s="21" t="s">
        <v>1381</v>
      </c>
      <c r="E212" s="2"/>
    </row>
    <row r="213" spans="1:6" x14ac:dyDescent="0.25">
      <c r="A213" s="21">
        <v>4</v>
      </c>
      <c r="B213" t="s">
        <v>235</v>
      </c>
      <c r="C213" s="23">
        <v>57.5</v>
      </c>
      <c r="D213" t="s">
        <v>265</v>
      </c>
      <c r="E213" s="2"/>
    </row>
    <row r="214" spans="1:6" x14ac:dyDescent="0.25">
      <c r="A214" s="21">
        <v>5</v>
      </c>
      <c r="B214" t="s">
        <v>232</v>
      </c>
      <c r="C214" s="23">
        <v>50</v>
      </c>
      <c r="D214" t="s">
        <v>265</v>
      </c>
      <c r="E214" s="2"/>
    </row>
    <row r="215" spans="1:6" x14ac:dyDescent="0.25">
      <c r="A215" s="21">
        <v>6</v>
      </c>
      <c r="B215" t="s">
        <v>505</v>
      </c>
      <c r="C215" s="23">
        <v>45</v>
      </c>
      <c r="D215" t="s">
        <v>265</v>
      </c>
      <c r="E215" s="2"/>
    </row>
    <row r="216" spans="1:6" x14ac:dyDescent="0.25">
      <c r="A216" s="21">
        <v>6</v>
      </c>
      <c r="B216" t="s">
        <v>499</v>
      </c>
      <c r="C216" s="23">
        <v>45</v>
      </c>
      <c r="D216" t="s">
        <v>265</v>
      </c>
      <c r="E216" s="2"/>
    </row>
    <row r="217" spans="1:6" x14ac:dyDescent="0.25">
      <c r="A217" s="21">
        <v>6</v>
      </c>
      <c r="B217" t="s">
        <v>506</v>
      </c>
      <c r="C217" s="23">
        <v>45</v>
      </c>
      <c r="D217" t="s">
        <v>265</v>
      </c>
      <c r="E217" s="2"/>
    </row>
    <row r="218" spans="1:6" x14ac:dyDescent="0.25">
      <c r="A218" s="21">
        <v>6</v>
      </c>
      <c r="B218" t="s">
        <v>507</v>
      </c>
      <c r="C218" s="23">
        <v>45</v>
      </c>
      <c r="D218" t="s">
        <v>265</v>
      </c>
      <c r="E218" s="2"/>
    </row>
    <row r="219" spans="1:6" s="19" customFormat="1" x14ac:dyDescent="0.25">
      <c r="A219" s="21">
        <v>10</v>
      </c>
      <c r="B219" t="s">
        <v>619</v>
      </c>
      <c r="C219" s="20">
        <v>41.96</v>
      </c>
      <c r="D219" s="21" t="s">
        <v>1381</v>
      </c>
      <c r="E219" s="2"/>
    </row>
    <row r="220" spans="1:6" s="19" customFormat="1" x14ac:dyDescent="0.25">
      <c r="A220" s="21">
        <v>11</v>
      </c>
      <c r="B220" t="s">
        <v>288</v>
      </c>
      <c r="C220" s="20">
        <v>42.22</v>
      </c>
      <c r="D220" s="21" t="s">
        <v>1381</v>
      </c>
      <c r="E220" s="2"/>
    </row>
    <row r="221" spans="1:6" x14ac:dyDescent="0.25">
      <c r="A221" s="21">
        <v>12</v>
      </c>
      <c r="B221" t="s">
        <v>345</v>
      </c>
      <c r="C221" s="23">
        <v>34.5</v>
      </c>
      <c r="D221" t="s">
        <v>265</v>
      </c>
      <c r="E221" s="2"/>
    </row>
    <row r="222" spans="1:6" x14ac:dyDescent="0.25">
      <c r="A222" s="21">
        <v>12</v>
      </c>
      <c r="B222" t="s">
        <v>489</v>
      </c>
      <c r="C222" s="23">
        <v>34.5</v>
      </c>
      <c r="D222" t="s">
        <v>265</v>
      </c>
      <c r="E222" s="2"/>
    </row>
    <row r="223" spans="1:6" x14ac:dyDescent="0.25">
      <c r="A223" s="1"/>
      <c r="B223" t="s">
        <v>480</v>
      </c>
      <c r="C223" s="23"/>
      <c r="E223" s="2"/>
    </row>
    <row r="224" spans="1:6" x14ac:dyDescent="0.25">
      <c r="A224" s="1" t="s">
        <v>18</v>
      </c>
      <c r="C224" s="23"/>
      <c r="D224" s="1" t="s">
        <v>152</v>
      </c>
      <c r="E224" s="2">
        <f>SUM(C225:C229)/5</f>
        <v>33.673999999999999</v>
      </c>
      <c r="F224" t="s">
        <v>153</v>
      </c>
    </row>
    <row r="225" spans="1:5" x14ac:dyDescent="0.25">
      <c r="A225" s="1">
        <v>1</v>
      </c>
      <c r="B225" t="s">
        <v>20</v>
      </c>
      <c r="C225" s="23">
        <v>47.5</v>
      </c>
      <c r="D225" t="s">
        <v>265</v>
      </c>
      <c r="E225" s="2"/>
    </row>
    <row r="226" spans="1:5" x14ac:dyDescent="0.25">
      <c r="A226" s="1">
        <v>2</v>
      </c>
      <c r="B226" t="s">
        <v>167</v>
      </c>
      <c r="C226" s="23">
        <v>36.4</v>
      </c>
      <c r="D226" t="s">
        <v>197</v>
      </c>
      <c r="E226" s="2"/>
    </row>
    <row r="227" spans="1:5" s="19" customFormat="1" x14ac:dyDescent="0.25">
      <c r="A227" s="21">
        <v>3</v>
      </c>
      <c r="B227" t="s">
        <v>1380</v>
      </c>
      <c r="C227" s="20">
        <v>30.22</v>
      </c>
      <c r="D227" s="21" t="s">
        <v>1381</v>
      </c>
      <c r="E227" s="2"/>
    </row>
    <row r="228" spans="1:5" x14ac:dyDescent="0.25">
      <c r="A228" s="21">
        <v>4</v>
      </c>
      <c r="B228" t="s">
        <v>273</v>
      </c>
      <c r="C228" s="23">
        <v>27.25</v>
      </c>
      <c r="D228" t="s">
        <v>265</v>
      </c>
      <c r="E228" s="2"/>
    </row>
    <row r="229" spans="1:5" x14ac:dyDescent="0.25">
      <c r="A229" s="21">
        <v>5</v>
      </c>
      <c r="B229" t="s">
        <v>247</v>
      </c>
      <c r="C229" s="23">
        <v>27</v>
      </c>
      <c r="D229" t="s">
        <v>265</v>
      </c>
      <c r="E229" s="2"/>
    </row>
    <row r="230" spans="1:5" x14ac:dyDescent="0.25">
      <c r="A230" s="1"/>
      <c r="C230" s="23"/>
      <c r="E230" s="2"/>
    </row>
    <row r="231" spans="1:5" x14ac:dyDescent="0.25">
      <c r="A231" s="1"/>
      <c r="B231" t="s">
        <v>480</v>
      </c>
      <c r="C231" s="23"/>
      <c r="E231" s="2"/>
    </row>
    <row r="232" spans="1:5" x14ac:dyDescent="0.25">
      <c r="A232" s="1" t="s">
        <v>49</v>
      </c>
      <c r="C232" s="23"/>
      <c r="E232" s="2"/>
    </row>
    <row r="233" spans="1:5" x14ac:dyDescent="0.25">
      <c r="A233" s="1" t="s">
        <v>0</v>
      </c>
      <c r="C233" s="23" t="s">
        <v>281</v>
      </c>
      <c r="E233" s="2"/>
    </row>
    <row r="234" spans="1:5" x14ac:dyDescent="0.25">
      <c r="A234" s="1">
        <v>1</v>
      </c>
      <c r="B234" t="s">
        <v>163</v>
      </c>
      <c r="C234" s="23">
        <v>13</v>
      </c>
      <c r="D234" t="s">
        <v>466</v>
      </c>
      <c r="E234" s="2"/>
    </row>
    <row r="235" spans="1:5" x14ac:dyDescent="0.25">
      <c r="A235" s="1">
        <v>2</v>
      </c>
      <c r="B235" t="s">
        <v>4</v>
      </c>
      <c r="C235" s="23">
        <v>12</v>
      </c>
      <c r="D235" t="s">
        <v>466</v>
      </c>
      <c r="E235" s="2"/>
    </row>
    <row r="236" spans="1:5" x14ac:dyDescent="0.25">
      <c r="A236" s="1">
        <v>3</v>
      </c>
      <c r="B236" t="s">
        <v>508</v>
      </c>
      <c r="C236" s="23">
        <v>5</v>
      </c>
      <c r="D236" t="s">
        <v>466</v>
      </c>
      <c r="E236" s="2"/>
    </row>
    <row r="237" spans="1:5" x14ac:dyDescent="0.25">
      <c r="A237" s="1"/>
      <c r="C237" s="23" t="s">
        <v>325</v>
      </c>
      <c r="E237" s="2"/>
    </row>
    <row r="238" spans="1:5" x14ac:dyDescent="0.25">
      <c r="A238" s="1">
        <v>4</v>
      </c>
      <c r="B238" t="s">
        <v>208</v>
      </c>
      <c r="C238" s="23">
        <v>12</v>
      </c>
      <c r="D238" t="s">
        <v>466</v>
      </c>
      <c r="E238" s="2"/>
    </row>
    <row r="239" spans="1:5" x14ac:dyDescent="0.25">
      <c r="A239" s="1"/>
      <c r="C239" s="23" t="s">
        <v>282</v>
      </c>
      <c r="E239" s="2"/>
    </row>
    <row r="240" spans="1:5" x14ac:dyDescent="0.25">
      <c r="A240" s="1">
        <v>5</v>
      </c>
      <c r="B240" t="s">
        <v>212</v>
      </c>
      <c r="C240" s="23">
        <v>15</v>
      </c>
      <c r="D240" t="s">
        <v>466</v>
      </c>
      <c r="E240" s="2"/>
    </row>
    <row r="241" spans="1:5" x14ac:dyDescent="0.25">
      <c r="A241" s="1">
        <v>6</v>
      </c>
      <c r="B241" t="s">
        <v>470</v>
      </c>
      <c r="C241" s="23">
        <v>10</v>
      </c>
      <c r="D241" t="s">
        <v>466</v>
      </c>
      <c r="E241" s="2"/>
    </row>
    <row r="242" spans="1:5" x14ac:dyDescent="0.25">
      <c r="A242" s="1">
        <v>7</v>
      </c>
      <c r="B242" t="s">
        <v>292</v>
      </c>
      <c r="C242" s="23">
        <v>8</v>
      </c>
      <c r="D242" t="s">
        <v>466</v>
      </c>
      <c r="E242" s="2"/>
    </row>
    <row r="243" spans="1:5" x14ac:dyDescent="0.25">
      <c r="A243" s="1">
        <v>8</v>
      </c>
      <c r="B243" t="s">
        <v>327</v>
      </c>
      <c r="C243" s="23">
        <v>6</v>
      </c>
      <c r="D243" t="s">
        <v>466</v>
      </c>
      <c r="E243" s="2"/>
    </row>
    <row r="244" spans="1:5" x14ac:dyDescent="0.25">
      <c r="A244" s="1"/>
      <c r="C244" s="23" t="s">
        <v>326</v>
      </c>
      <c r="E244" s="2"/>
    </row>
    <row r="245" spans="1:5" x14ac:dyDescent="0.25">
      <c r="A245" s="1">
        <v>9</v>
      </c>
      <c r="B245" t="s">
        <v>330</v>
      </c>
      <c r="C245" s="23">
        <v>17</v>
      </c>
      <c r="D245" t="s">
        <v>466</v>
      </c>
      <c r="E245" s="2"/>
    </row>
    <row r="246" spans="1:5" x14ac:dyDescent="0.25">
      <c r="A246" s="1">
        <v>10</v>
      </c>
      <c r="B246" t="s">
        <v>295</v>
      </c>
      <c r="C246" s="23">
        <v>14</v>
      </c>
      <c r="D246" t="s">
        <v>466</v>
      </c>
      <c r="E246" s="2"/>
    </row>
    <row r="247" spans="1:5" x14ac:dyDescent="0.25">
      <c r="A247" s="1">
        <v>11</v>
      </c>
      <c r="B247" t="s">
        <v>509</v>
      </c>
      <c r="C247" s="23">
        <v>13</v>
      </c>
      <c r="D247" t="s">
        <v>466</v>
      </c>
      <c r="E247" s="2"/>
    </row>
    <row r="248" spans="1:5" x14ac:dyDescent="0.25">
      <c r="A248" s="1">
        <v>12</v>
      </c>
      <c r="B248" t="s">
        <v>287</v>
      </c>
      <c r="C248" s="23">
        <v>12</v>
      </c>
      <c r="D248" t="s">
        <v>466</v>
      </c>
      <c r="E248" s="2"/>
    </row>
    <row r="249" spans="1:5" x14ac:dyDescent="0.25">
      <c r="A249" s="1">
        <v>13</v>
      </c>
      <c r="B249" t="s">
        <v>207</v>
      </c>
      <c r="C249" s="23">
        <v>11</v>
      </c>
      <c r="D249" t="s">
        <v>466</v>
      </c>
      <c r="E249" s="2"/>
    </row>
    <row r="250" spans="1:5" x14ac:dyDescent="0.25">
      <c r="A250" s="1">
        <v>14</v>
      </c>
      <c r="B250" t="s">
        <v>297</v>
      </c>
      <c r="C250" s="23">
        <v>10</v>
      </c>
      <c r="D250" t="s">
        <v>466</v>
      </c>
      <c r="E250" s="2"/>
    </row>
    <row r="251" spans="1:5" x14ac:dyDescent="0.25">
      <c r="A251" s="1">
        <v>15</v>
      </c>
      <c r="B251" t="s">
        <v>299</v>
      </c>
      <c r="C251" s="23">
        <v>5</v>
      </c>
      <c r="D251" t="s">
        <v>466</v>
      </c>
      <c r="E251" s="2"/>
    </row>
    <row r="252" spans="1:5" x14ac:dyDescent="0.25">
      <c r="A252" s="1"/>
      <c r="C252" s="23" t="s">
        <v>286</v>
      </c>
      <c r="E252" s="2"/>
    </row>
    <row r="253" spans="1:5" x14ac:dyDescent="0.25">
      <c r="A253" s="1">
        <v>16</v>
      </c>
      <c r="B253" t="s">
        <v>249</v>
      </c>
      <c r="C253" s="23">
        <v>6</v>
      </c>
      <c r="D253" t="s">
        <v>466</v>
      </c>
      <c r="E253" s="2"/>
    </row>
    <row r="254" spans="1:5" x14ac:dyDescent="0.25">
      <c r="A254" s="1"/>
      <c r="B254" t="s">
        <v>480</v>
      </c>
      <c r="C254" s="23"/>
      <c r="E254" s="2"/>
    </row>
    <row r="255" spans="1:5" x14ac:dyDescent="0.25">
      <c r="A255" s="1" t="s">
        <v>27</v>
      </c>
      <c r="C255" s="23" t="s">
        <v>282</v>
      </c>
      <c r="E255" s="2"/>
    </row>
    <row r="256" spans="1:5" x14ac:dyDescent="0.25">
      <c r="A256" s="1">
        <v>1</v>
      </c>
      <c r="B256" t="s">
        <v>20</v>
      </c>
      <c r="C256" s="23">
        <v>5</v>
      </c>
      <c r="D256" t="s">
        <v>466</v>
      </c>
      <c r="E256" s="2"/>
    </row>
    <row r="257" spans="1:11" x14ac:dyDescent="0.25">
      <c r="A257" s="1"/>
      <c r="C257" s="23" t="s">
        <v>417</v>
      </c>
      <c r="E257" s="2"/>
    </row>
    <row r="258" spans="1:11" x14ac:dyDescent="0.25">
      <c r="A258" s="1">
        <v>2</v>
      </c>
      <c r="B258" t="s">
        <v>227</v>
      </c>
      <c r="C258" s="23"/>
      <c r="D258" t="s">
        <v>466</v>
      </c>
      <c r="E258" s="2"/>
    </row>
    <row r="259" spans="1:11" x14ac:dyDescent="0.25">
      <c r="A259" s="1"/>
      <c r="C259" s="23" t="s">
        <v>326</v>
      </c>
      <c r="E259" s="2"/>
    </row>
    <row r="260" spans="1:11" x14ac:dyDescent="0.25">
      <c r="A260" s="1">
        <v>3</v>
      </c>
      <c r="B260" t="s">
        <v>195</v>
      </c>
      <c r="C260" s="23">
        <v>12</v>
      </c>
      <c r="D260" t="s">
        <v>466</v>
      </c>
      <c r="E260" s="2"/>
    </row>
    <row r="261" spans="1:11" x14ac:dyDescent="0.25">
      <c r="A261" s="1">
        <v>4</v>
      </c>
      <c r="B261" t="s">
        <v>271</v>
      </c>
      <c r="C261" s="23">
        <v>11</v>
      </c>
      <c r="D261" t="s">
        <v>466</v>
      </c>
      <c r="E261" s="2"/>
    </row>
    <row r="262" spans="1:11" x14ac:dyDescent="0.25">
      <c r="A262" s="1">
        <v>5</v>
      </c>
      <c r="B262" t="s">
        <v>21</v>
      </c>
      <c r="C262" s="23">
        <v>9</v>
      </c>
      <c r="D262" t="s">
        <v>466</v>
      </c>
      <c r="E262" s="2"/>
    </row>
    <row r="263" spans="1:11" x14ac:dyDescent="0.25">
      <c r="A263" s="1"/>
      <c r="C263" s="23" t="s">
        <v>336</v>
      </c>
      <c r="E263" s="2"/>
    </row>
    <row r="264" spans="1:11" x14ac:dyDescent="0.25">
      <c r="A264" s="1">
        <v>6</v>
      </c>
      <c r="B264" t="s">
        <v>510</v>
      </c>
      <c r="C264" s="23">
        <v>6</v>
      </c>
      <c r="D264" t="s">
        <v>466</v>
      </c>
      <c r="E264" s="2"/>
    </row>
    <row r="265" spans="1:11" x14ac:dyDescent="0.25">
      <c r="A265" s="1"/>
      <c r="B265" t="s">
        <v>480</v>
      </c>
      <c r="C265" s="23"/>
      <c r="E265" s="2"/>
    </row>
    <row r="266" spans="1:11" x14ac:dyDescent="0.25">
      <c r="A266" s="1"/>
      <c r="C266" s="23"/>
      <c r="E266" s="2"/>
    </row>
    <row r="267" spans="1:11" x14ac:dyDescent="0.25">
      <c r="A267" s="1" t="s">
        <v>50</v>
      </c>
      <c r="C267" s="23" t="s">
        <v>548</v>
      </c>
      <c r="E267" s="2"/>
    </row>
    <row r="268" spans="1:11" x14ac:dyDescent="0.25">
      <c r="A268" s="1" t="s">
        <v>0</v>
      </c>
      <c r="C268" s="23"/>
      <c r="D268" s="1" t="s">
        <v>152</v>
      </c>
      <c r="E268" s="2">
        <f>SUM(C269:C297)/29</f>
        <v>26.721379310344826</v>
      </c>
      <c r="F268" t="s">
        <v>153</v>
      </c>
    </row>
    <row r="269" spans="1:11" x14ac:dyDescent="0.25">
      <c r="A269" s="1">
        <v>1</v>
      </c>
      <c r="B269" s="26" t="s">
        <v>138</v>
      </c>
      <c r="C269" s="31">
        <v>36.25</v>
      </c>
      <c r="D269" t="s">
        <v>1013</v>
      </c>
      <c r="E269" s="2"/>
    </row>
    <row r="270" spans="1:11" x14ac:dyDescent="0.25">
      <c r="A270" s="1">
        <v>2</v>
      </c>
      <c r="B270" s="26" t="s">
        <v>4</v>
      </c>
      <c r="C270" s="31">
        <v>36</v>
      </c>
      <c r="D270" s="19" t="s">
        <v>1013</v>
      </c>
      <c r="E270" s="2"/>
      <c r="K270" s="26"/>
    </row>
    <row r="271" spans="1:11" s="19" customFormat="1" x14ac:dyDescent="0.25">
      <c r="A271" s="21">
        <v>3</v>
      </c>
      <c r="B271" s="26" t="s">
        <v>215</v>
      </c>
      <c r="C271" s="31">
        <v>35.5</v>
      </c>
      <c r="D271" s="19" t="s">
        <v>1013</v>
      </c>
      <c r="E271" s="2"/>
      <c r="K271" s="26"/>
    </row>
    <row r="272" spans="1:11" s="19" customFormat="1" x14ac:dyDescent="0.25">
      <c r="A272" s="21">
        <v>4</v>
      </c>
      <c r="B272" s="26" t="s">
        <v>33</v>
      </c>
      <c r="C272" s="31">
        <v>35</v>
      </c>
      <c r="D272" s="19" t="s">
        <v>1013</v>
      </c>
      <c r="E272" s="2"/>
      <c r="K272" s="26"/>
    </row>
    <row r="273" spans="1:11" x14ac:dyDescent="0.25">
      <c r="A273" s="21">
        <v>5</v>
      </c>
      <c r="B273" t="s">
        <v>255</v>
      </c>
      <c r="C273" s="23">
        <v>32.15</v>
      </c>
      <c r="D273" t="s">
        <v>241</v>
      </c>
      <c r="E273" s="2"/>
      <c r="K273" s="26"/>
    </row>
    <row r="274" spans="1:11" x14ac:dyDescent="0.25">
      <c r="A274" s="21">
        <v>6</v>
      </c>
      <c r="B274" t="s">
        <v>208</v>
      </c>
      <c r="C274" s="23">
        <v>30.85</v>
      </c>
      <c r="D274" t="s">
        <v>484</v>
      </c>
      <c r="E274" s="2"/>
    </row>
    <row r="275" spans="1:11" s="19" customFormat="1" x14ac:dyDescent="0.25">
      <c r="A275" s="21">
        <v>7</v>
      </c>
      <c r="B275" s="26" t="s">
        <v>1000</v>
      </c>
      <c r="C275" s="31">
        <v>30.15</v>
      </c>
      <c r="D275" s="19" t="s">
        <v>1013</v>
      </c>
      <c r="E275" s="2"/>
    </row>
    <row r="276" spans="1:11" x14ac:dyDescent="0.25">
      <c r="A276" s="21">
        <v>8</v>
      </c>
      <c r="B276" s="19" t="s">
        <v>907</v>
      </c>
      <c r="C276" s="23">
        <v>29.05</v>
      </c>
      <c r="D276" s="19" t="s">
        <v>897</v>
      </c>
      <c r="E276" s="2"/>
      <c r="F276" s="19"/>
    </row>
    <row r="277" spans="1:11" x14ac:dyDescent="0.25">
      <c r="A277" s="21">
        <v>9</v>
      </c>
      <c r="B277" t="s">
        <v>291</v>
      </c>
      <c r="C277" s="23">
        <v>28.65</v>
      </c>
      <c r="D277" t="s">
        <v>241</v>
      </c>
      <c r="E277" s="2"/>
    </row>
    <row r="278" spans="1:11" x14ac:dyDescent="0.25">
      <c r="A278" s="21">
        <v>9</v>
      </c>
      <c r="B278" t="s">
        <v>511</v>
      </c>
      <c r="C278" s="23">
        <v>28.65</v>
      </c>
      <c r="D278" t="s">
        <v>241</v>
      </c>
      <c r="E278" s="2"/>
    </row>
    <row r="279" spans="1:11" x14ac:dyDescent="0.25">
      <c r="A279" s="21">
        <v>9</v>
      </c>
      <c r="B279" t="s">
        <v>512</v>
      </c>
      <c r="C279" s="23">
        <v>28.65</v>
      </c>
      <c r="D279" t="s">
        <v>241</v>
      </c>
      <c r="E279" s="2"/>
    </row>
    <row r="280" spans="1:11" x14ac:dyDescent="0.25">
      <c r="A280" s="21">
        <v>12</v>
      </c>
      <c r="B280" s="26" t="s">
        <v>350</v>
      </c>
      <c r="C280" s="31">
        <v>28.1</v>
      </c>
      <c r="D280" s="19" t="s">
        <v>1013</v>
      </c>
      <c r="E280" s="2"/>
    </row>
    <row r="281" spans="1:11" x14ac:dyDescent="0.25">
      <c r="A281" s="21">
        <v>13</v>
      </c>
      <c r="B281" s="26" t="s">
        <v>1001</v>
      </c>
      <c r="C281" s="31">
        <v>28.05</v>
      </c>
      <c r="D281" s="19" t="s">
        <v>1013</v>
      </c>
      <c r="E281" s="2"/>
      <c r="F281" s="16"/>
    </row>
    <row r="282" spans="1:11" s="19" customFormat="1" x14ac:dyDescent="0.25">
      <c r="A282" s="21">
        <v>13</v>
      </c>
      <c r="B282" s="26" t="s">
        <v>1002</v>
      </c>
      <c r="C282" s="31">
        <v>28.05</v>
      </c>
      <c r="D282" s="19" t="s">
        <v>1013</v>
      </c>
      <c r="E282" s="2"/>
    </row>
    <row r="283" spans="1:11" s="19" customFormat="1" x14ac:dyDescent="0.25">
      <c r="A283" s="21">
        <v>15</v>
      </c>
      <c r="B283" s="26" t="s">
        <v>1003</v>
      </c>
      <c r="C283" s="31">
        <v>27.65</v>
      </c>
      <c r="D283" s="19" t="s">
        <v>1013</v>
      </c>
      <c r="E283" s="2"/>
    </row>
    <row r="284" spans="1:11" s="19" customFormat="1" x14ac:dyDescent="0.25">
      <c r="A284" s="21">
        <v>15</v>
      </c>
      <c r="B284" s="26" t="s">
        <v>1004</v>
      </c>
      <c r="C284" s="31">
        <v>27.65</v>
      </c>
      <c r="D284" s="19" t="s">
        <v>1013</v>
      </c>
      <c r="E284" s="2"/>
      <c r="K284" s="26"/>
    </row>
    <row r="285" spans="1:11" s="19" customFormat="1" x14ac:dyDescent="0.25">
      <c r="A285" s="21">
        <v>17</v>
      </c>
      <c r="B285" s="26" t="s">
        <v>1005</v>
      </c>
      <c r="C285" s="31">
        <v>27.55</v>
      </c>
      <c r="D285" s="19" t="s">
        <v>1013</v>
      </c>
      <c r="E285" s="2"/>
      <c r="K285" s="26"/>
    </row>
    <row r="286" spans="1:11" s="19" customFormat="1" x14ac:dyDescent="0.25">
      <c r="A286" s="21">
        <v>17</v>
      </c>
      <c r="B286" s="26" t="s">
        <v>1006</v>
      </c>
      <c r="C286" s="31">
        <v>27.05</v>
      </c>
      <c r="D286" s="19" t="s">
        <v>1013</v>
      </c>
      <c r="E286" s="2"/>
      <c r="K286" s="26"/>
    </row>
    <row r="287" spans="1:11" x14ac:dyDescent="0.25">
      <c r="A287" s="21">
        <v>19</v>
      </c>
      <c r="B287" t="s">
        <v>17</v>
      </c>
      <c r="C287" s="23">
        <v>26.2</v>
      </c>
      <c r="D287" t="s">
        <v>241</v>
      </c>
      <c r="E287" s="2"/>
    </row>
    <row r="288" spans="1:11" x14ac:dyDescent="0.25">
      <c r="A288" s="21">
        <v>19</v>
      </c>
      <c r="B288" t="s">
        <v>252</v>
      </c>
      <c r="C288" s="23">
        <v>26.2</v>
      </c>
      <c r="D288" t="s">
        <v>241</v>
      </c>
      <c r="E288" s="2"/>
    </row>
    <row r="289" spans="1:11" s="19" customFormat="1" x14ac:dyDescent="0.25">
      <c r="A289" s="21">
        <v>21</v>
      </c>
      <c r="B289" s="26" t="s">
        <v>1007</v>
      </c>
      <c r="C289" s="31">
        <v>25</v>
      </c>
      <c r="D289" s="19" t="s">
        <v>1013</v>
      </c>
      <c r="E289" s="2"/>
    </row>
    <row r="290" spans="1:11" x14ac:dyDescent="0.25">
      <c r="A290" s="21">
        <v>22</v>
      </c>
      <c r="B290" t="s">
        <v>513</v>
      </c>
      <c r="C290" s="23">
        <v>23.75</v>
      </c>
      <c r="D290" t="s">
        <v>241</v>
      </c>
      <c r="E290" s="2"/>
      <c r="K290" s="26"/>
    </row>
    <row r="291" spans="1:11" s="19" customFormat="1" x14ac:dyDescent="0.25">
      <c r="A291" s="21">
        <v>23</v>
      </c>
      <c r="B291" s="26" t="s">
        <v>288</v>
      </c>
      <c r="C291" s="31">
        <v>23.1</v>
      </c>
      <c r="D291" s="19" t="s">
        <v>1013</v>
      </c>
      <c r="E291" s="2"/>
      <c r="K291" s="26"/>
    </row>
    <row r="292" spans="1:11" s="19" customFormat="1" x14ac:dyDescent="0.25">
      <c r="A292" s="21">
        <v>23</v>
      </c>
      <c r="B292" s="26" t="s">
        <v>1008</v>
      </c>
      <c r="C292" s="31">
        <v>23.1</v>
      </c>
      <c r="D292" s="19" t="s">
        <v>1013</v>
      </c>
      <c r="E292" s="2"/>
      <c r="K292" s="26"/>
    </row>
    <row r="293" spans="1:11" s="19" customFormat="1" x14ac:dyDescent="0.25">
      <c r="A293" s="21">
        <v>25</v>
      </c>
      <c r="B293" t="s">
        <v>514</v>
      </c>
      <c r="C293" s="23">
        <v>21.3</v>
      </c>
      <c r="D293" t="s">
        <v>241</v>
      </c>
      <c r="E293" s="2"/>
      <c r="K293" s="26"/>
    </row>
    <row r="294" spans="1:11" x14ac:dyDescent="0.25">
      <c r="A294" s="21">
        <v>25</v>
      </c>
      <c r="B294" t="s">
        <v>251</v>
      </c>
      <c r="C294" s="23">
        <v>21.3</v>
      </c>
      <c r="D294" t="s">
        <v>241</v>
      </c>
      <c r="E294" s="2"/>
    </row>
    <row r="295" spans="1:11" x14ac:dyDescent="0.25">
      <c r="A295" s="21">
        <v>27</v>
      </c>
      <c r="B295" t="s">
        <v>232</v>
      </c>
      <c r="C295" s="23">
        <v>18.850000000000001</v>
      </c>
      <c r="D295" t="s">
        <v>241</v>
      </c>
      <c r="E295" s="2"/>
    </row>
    <row r="296" spans="1:11" x14ac:dyDescent="0.25">
      <c r="A296" s="21">
        <v>28</v>
      </c>
      <c r="B296" t="s">
        <v>248</v>
      </c>
      <c r="C296" s="23">
        <v>11.5</v>
      </c>
      <c r="D296" t="s">
        <v>241</v>
      </c>
      <c r="E296" s="2"/>
    </row>
    <row r="297" spans="1:11" x14ac:dyDescent="0.25">
      <c r="A297" s="21">
        <v>29</v>
      </c>
      <c r="B297" s="26" t="s">
        <v>828</v>
      </c>
      <c r="C297" s="31">
        <v>9.6199999999999992</v>
      </c>
      <c r="D297" s="19" t="s">
        <v>1013</v>
      </c>
    </row>
    <row r="298" spans="1:11" x14ac:dyDescent="0.25">
      <c r="A298" s="1"/>
      <c r="B298" t="s">
        <v>480</v>
      </c>
      <c r="C298" s="23"/>
      <c r="E298" s="2"/>
    </row>
    <row r="299" spans="1:11" x14ac:dyDescent="0.25">
      <c r="A299" s="1" t="s">
        <v>27</v>
      </c>
      <c r="C299" s="23"/>
      <c r="D299" s="1" t="s">
        <v>152</v>
      </c>
      <c r="E299" s="2">
        <f>SUM(C300:C311)/12</f>
        <v>18.595833333333335</v>
      </c>
      <c r="F299" t="s">
        <v>153</v>
      </c>
    </row>
    <row r="300" spans="1:11" x14ac:dyDescent="0.25">
      <c r="A300" s="1">
        <v>1</v>
      </c>
      <c r="B300" s="18" t="s">
        <v>20</v>
      </c>
      <c r="C300" s="23">
        <v>27.05</v>
      </c>
      <c r="D300" t="s">
        <v>586</v>
      </c>
      <c r="E300" s="2"/>
    </row>
    <row r="301" spans="1:11" x14ac:dyDescent="0.25">
      <c r="A301" s="17">
        <v>2</v>
      </c>
      <c r="B301" s="18" t="s">
        <v>194</v>
      </c>
      <c r="C301" s="23">
        <v>23</v>
      </c>
      <c r="D301" s="16" t="s">
        <v>586</v>
      </c>
      <c r="E301" s="2"/>
      <c r="F301" s="16"/>
    </row>
    <row r="302" spans="1:11" s="19" customFormat="1" x14ac:dyDescent="0.25">
      <c r="A302" s="21">
        <v>3</v>
      </c>
      <c r="B302" s="26" t="s">
        <v>1009</v>
      </c>
      <c r="C302" s="31">
        <v>22</v>
      </c>
      <c r="D302" s="19" t="s">
        <v>1013</v>
      </c>
      <c r="E302" s="2"/>
    </row>
    <row r="303" spans="1:11" x14ac:dyDescent="0.25">
      <c r="A303" s="21">
        <v>4</v>
      </c>
      <c r="B303" t="s">
        <v>21</v>
      </c>
      <c r="C303" s="23">
        <v>21.3</v>
      </c>
      <c r="D303" t="s">
        <v>241</v>
      </c>
      <c r="E303" s="2"/>
    </row>
    <row r="304" spans="1:11" s="19" customFormat="1" x14ac:dyDescent="0.25">
      <c r="A304" s="21">
        <v>5</v>
      </c>
      <c r="B304" s="26" t="s">
        <v>1010</v>
      </c>
      <c r="C304" s="31">
        <v>21</v>
      </c>
      <c r="D304" s="19" t="s">
        <v>1013</v>
      </c>
      <c r="E304" s="2"/>
    </row>
    <row r="305" spans="1:6" s="19" customFormat="1" x14ac:dyDescent="0.25">
      <c r="A305" s="21">
        <v>6</v>
      </c>
      <c r="B305" s="26" t="s">
        <v>1011</v>
      </c>
      <c r="C305" s="31">
        <v>18.5</v>
      </c>
      <c r="D305" s="19" t="s">
        <v>1013</v>
      </c>
      <c r="E305" s="2"/>
    </row>
    <row r="306" spans="1:6" x14ac:dyDescent="0.25">
      <c r="A306" s="21">
        <v>7</v>
      </c>
      <c r="B306" s="18" t="s">
        <v>247</v>
      </c>
      <c r="C306" s="23">
        <v>18.100000000000001</v>
      </c>
      <c r="D306" s="16" t="s">
        <v>586</v>
      </c>
      <c r="E306" s="2"/>
      <c r="F306" s="16"/>
    </row>
    <row r="307" spans="1:6" s="19" customFormat="1" x14ac:dyDescent="0.25">
      <c r="A307" s="21">
        <v>8</v>
      </c>
      <c r="B307" s="26" t="s">
        <v>1012</v>
      </c>
      <c r="C307" s="31">
        <v>17.100000000000001</v>
      </c>
      <c r="D307" s="19" t="s">
        <v>1013</v>
      </c>
      <c r="E307" s="2"/>
    </row>
    <row r="308" spans="1:6" x14ac:dyDescent="0.25">
      <c r="A308" s="21">
        <v>9</v>
      </c>
      <c r="B308" t="s">
        <v>23</v>
      </c>
      <c r="C308" s="23">
        <v>16.399999999999999</v>
      </c>
      <c r="D308" t="s">
        <v>241</v>
      </c>
      <c r="E308" s="2"/>
    </row>
    <row r="309" spans="1:6" x14ac:dyDescent="0.25">
      <c r="A309" s="21">
        <v>9</v>
      </c>
      <c r="B309" t="s">
        <v>246</v>
      </c>
      <c r="C309" s="23">
        <v>16.399999999999999</v>
      </c>
      <c r="D309" t="s">
        <v>241</v>
      </c>
      <c r="E309" s="2"/>
    </row>
    <row r="310" spans="1:6" x14ac:dyDescent="0.25">
      <c r="A310" s="21">
        <v>11</v>
      </c>
      <c r="B310" t="s">
        <v>273</v>
      </c>
      <c r="C310" s="23">
        <v>14</v>
      </c>
      <c r="D310" t="s">
        <v>241</v>
      </c>
      <c r="E310" s="2"/>
    </row>
    <row r="311" spans="1:6" x14ac:dyDescent="0.25">
      <c r="A311" s="21">
        <v>12</v>
      </c>
      <c r="B311" s="18" t="s">
        <v>584</v>
      </c>
      <c r="C311" s="23">
        <v>8.3000000000000007</v>
      </c>
      <c r="D311" s="16" t="s">
        <v>586</v>
      </c>
      <c r="E311" s="2"/>
    </row>
    <row r="312" spans="1:6" x14ac:dyDescent="0.25">
      <c r="A312" s="1"/>
      <c r="B312" t="s">
        <v>480</v>
      </c>
      <c r="C312" s="23"/>
      <c r="E312" s="2"/>
    </row>
    <row r="313" spans="1:6" x14ac:dyDescent="0.25">
      <c r="A313" s="1"/>
      <c r="C313" s="23"/>
      <c r="E313" s="2"/>
    </row>
    <row r="314" spans="1:6" x14ac:dyDescent="0.25">
      <c r="A314" s="1" t="s">
        <v>51</v>
      </c>
      <c r="C314" s="23"/>
      <c r="E314" s="2"/>
    </row>
    <row r="315" spans="1:6" x14ac:dyDescent="0.25">
      <c r="A315" s="1" t="s">
        <v>0</v>
      </c>
      <c r="C315" s="23" t="s">
        <v>389</v>
      </c>
      <c r="D315" s="21" t="s">
        <v>186</v>
      </c>
      <c r="E315" s="2">
        <f>SUM(C316:C321)/6</f>
        <v>12.5</v>
      </c>
      <c r="F315" s="19" t="s">
        <v>262</v>
      </c>
    </row>
    <row r="316" spans="1:6" s="19" customFormat="1" x14ac:dyDescent="0.25">
      <c r="A316" s="21">
        <v>1</v>
      </c>
      <c r="B316" t="s">
        <v>138</v>
      </c>
      <c r="C316" s="23">
        <v>30</v>
      </c>
      <c r="D316" s="19" t="s">
        <v>1049</v>
      </c>
      <c r="E316" s="2"/>
    </row>
    <row r="317" spans="1:6" s="19" customFormat="1" x14ac:dyDescent="0.25">
      <c r="A317" s="21">
        <v>2</v>
      </c>
      <c r="B317" t="s">
        <v>4</v>
      </c>
      <c r="C317" s="23">
        <v>11</v>
      </c>
      <c r="D317" s="19" t="s">
        <v>1049</v>
      </c>
      <c r="E317" s="2"/>
    </row>
    <row r="318" spans="1:6" s="19" customFormat="1" x14ac:dyDescent="0.25">
      <c r="A318" s="21">
        <v>3</v>
      </c>
      <c r="B318" t="s">
        <v>215</v>
      </c>
      <c r="C318" s="23">
        <v>10</v>
      </c>
      <c r="D318" s="19" t="s">
        <v>197</v>
      </c>
      <c r="E318" s="2"/>
    </row>
    <row r="319" spans="1:6" s="19" customFormat="1" x14ac:dyDescent="0.25">
      <c r="A319" s="21">
        <v>4</v>
      </c>
      <c r="B319" s="19" t="s">
        <v>904</v>
      </c>
      <c r="C319" s="23">
        <v>8</v>
      </c>
      <c r="D319" s="19" t="s">
        <v>897</v>
      </c>
      <c r="E319" s="2"/>
    </row>
    <row r="320" spans="1:6" s="19" customFormat="1" x14ac:dyDescent="0.25">
      <c r="A320" s="21">
        <v>4</v>
      </c>
      <c r="B320" t="s">
        <v>33</v>
      </c>
      <c r="C320" s="23">
        <v>8</v>
      </c>
      <c r="D320" s="19" t="s">
        <v>992</v>
      </c>
      <c r="E320" s="2"/>
    </row>
    <row r="321" spans="1:6" s="19" customFormat="1" x14ac:dyDescent="0.25">
      <c r="A321" s="21">
        <v>4</v>
      </c>
      <c r="B321" s="19" t="s">
        <v>1030</v>
      </c>
      <c r="C321" s="23">
        <v>8</v>
      </c>
      <c r="D321" s="19" t="s">
        <v>1049</v>
      </c>
      <c r="E321" s="2"/>
    </row>
    <row r="322" spans="1:6" x14ac:dyDescent="0.25">
      <c r="A322" s="1"/>
      <c r="C322" t="s">
        <v>475</v>
      </c>
      <c r="E322" s="2"/>
    </row>
    <row r="323" spans="1:6" x14ac:dyDescent="0.25">
      <c r="A323" s="21">
        <v>7</v>
      </c>
      <c r="B323" t="s">
        <v>342</v>
      </c>
      <c r="C323" s="23">
        <v>10</v>
      </c>
      <c r="D323" s="19" t="s">
        <v>1049</v>
      </c>
      <c r="E323" s="2"/>
      <c r="F323" s="19"/>
    </row>
    <row r="324" spans="1:6" s="19" customFormat="1" x14ac:dyDescent="0.25">
      <c r="A324" s="21">
        <v>7</v>
      </c>
      <c r="B324" t="s">
        <v>1004</v>
      </c>
      <c r="C324" s="20">
        <v>10</v>
      </c>
      <c r="D324" s="19" t="s">
        <v>992</v>
      </c>
      <c r="E324" s="2"/>
    </row>
    <row r="325" spans="1:6" s="19" customFormat="1" x14ac:dyDescent="0.25">
      <c r="A325" s="21">
        <v>9</v>
      </c>
      <c r="B325" t="s">
        <v>350</v>
      </c>
      <c r="C325" s="20">
        <v>9</v>
      </c>
      <c r="D325" s="19" t="s">
        <v>992</v>
      </c>
      <c r="E325" s="2"/>
    </row>
    <row r="326" spans="1:6" x14ac:dyDescent="0.25">
      <c r="A326" s="17"/>
      <c r="B326" s="16"/>
      <c r="C326" s="23" t="s">
        <v>476</v>
      </c>
      <c r="D326" s="16"/>
      <c r="E326" s="2"/>
      <c r="F326" s="16"/>
    </row>
    <row r="327" spans="1:6" x14ac:dyDescent="0.25">
      <c r="A327" s="17">
        <v>10</v>
      </c>
      <c r="B327" s="16" t="s">
        <v>171</v>
      </c>
      <c r="C327" s="23">
        <v>12</v>
      </c>
      <c r="D327" s="16" t="s">
        <v>586</v>
      </c>
      <c r="E327" s="2"/>
      <c r="F327" s="16"/>
    </row>
    <row r="328" spans="1:6" x14ac:dyDescent="0.25">
      <c r="A328" s="17">
        <v>11</v>
      </c>
      <c r="B328" s="16" t="s">
        <v>11</v>
      </c>
      <c r="C328" s="23">
        <v>9</v>
      </c>
      <c r="D328" s="16" t="s">
        <v>586</v>
      </c>
      <c r="E328" s="2"/>
      <c r="F328" s="16"/>
    </row>
    <row r="329" spans="1:6" s="19" customFormat="1" x14ac:dyDescent="0.25">
      <c r="A329" s="21"/>
      <c r="C329" s="23" t="s">
        <v>477</v>
      </c>
      <c r="E329" s="2"/>
    </row>
    <row r="330" spans="1:6" s="19" customFormat="1" x14ac:dyDescent="0.25">
      <c r="A330" s="21">
        <v>12</v>
      </c>
      <c r="B330" t="s">
        <v>232</v>
      </c>
      <c r="C330" s="20">
        <v>25</v>
      </c>
      <c r="D330" s="19" t="s">
        <v>992</v>
      </c>
      <c r="E330" s="2"/>
    </row>
    <row r="331" spans="1:6" x14ac:dyDescent="0.25">
      <c r="A331" s="1"/>
      <c r="B331" t="s">
        <v>480</v>
      </c>
      <c r="C331" s="23"/>
      <c r="E331" s="2"/>
    </row>
    <row r="332" spans="1:6" x14ac:dyDescent="0.25">
      <c r="A332" s="1" t="s">
        <v>27</v>
      </c>
      <c r="C332" s="23" t="s">
        <v>389</v>
      </c>
      <c r="D332" s="1"/>
      <c r="E332" s="2"/>
    </row>
    <row r="333" spans="1:6" x14ac:dyDescent="0.25">
      <c r="A333" s="1">
        <v>1</v>
      </c>
      <c r="B333" t="s">
        <v>20</v>
      </c>
      <c r="C333" s="23">
        <v>5</v>
      </c>
      <c r="D333" s="19" t="s">
        <v>1049</v>
      </c>
      <c r="E333" s="2"/>
    </row>
    <row r="334" spans="1:6" x14ac:dyDescent="0.25">
      <c r="A334" s="1"/>
      <c r="C334" s="23" t="s">
        <v>478</v>
      </c>
      <c r="E334" s="2"/>
    </row>
    <row r="335" spans="1:6" x14ac:dyDescent="0.25">
      <c r="A335" s="1">
        <v>2</v>
      </c>
      <c r="B335" t="s">
        <v>1048</v>
      </c>
      <c r="C335" s="23">
        <v>9</v>
      </c>
      <c r="D335" s="19" t="s">
        <v>1049</v>
      </c>
      <c r="E335" s="2"/>
    </row>
    <row r="336" spans="1:6" s="19" customFormat="1" x14ac:dyDescent="0.25">
      <c r="A336" s="21"/>
      <c r="B336" t="s">
        <v>480</v>
      </c>
      <c r="C336" s="23"/>
      <c r="E336" s="2"/>
    </row>
    <row r="337" spans="1:6" x14ac:dyDescent="0.25">
      <c r="A337" s="1"/>
      <c r="C337" s="23"/>
      <c r="E337" s="2"/>
    </row>
    <row r="338" spans="1:6" x14ac:dyDescent="0.25">
      <c r="A338" s="1" t="s">
        <v>52</v>
      </c>
      <c r="C338" s="23" t="s">
        <v>548</v>
      </c>
      <c r="E338" s="2"/>
    </row>
    <row r="339" spans="1:6" x14ac:dyDescent="0.25">
      <c r="A339" s="1" t="s">
        <v>0</v>
      </c>
      <c r="C339" s="23"/>
      <c r="D339" s="1" t="s">
        <v>152</v>
      </c>
      <c r="E339" s="2">
        <f>SUM(C340:C345)/6</f>
        <v>21.533333333333331</v>
      </c>
      <c r="F339" t="s">
        <v>153</v>
      </c>
    </row>
    <row r="340" spans="1:6" s="19" customFormat="1" x14ac:dyDescent="0.25">
      <c r="A340" s="1">
        <v>1</v>
      </c>
      <c r="B340" t="s">
        <v>138</v>
      </c>
      <c r="C340" s="20">
        <v>28.8</v>
      </c>
      <c r="D340" s="21" t="s">
        <v>992</v>
      </c>
      <c r="E340" s="2"/>
    </row>
    <row r="341" spans="1:6" x14ac:dyDescent="0.25">
      <c r="A341" s="1">
        <v>2</v>
      </c>
      <c r="B341" t="s">
        <v>342</v>
      </c>
      <c r="C341" s="23">
        <v>27.2</v>
      </c>
      <c r="D341" t="s">
        <v>586</v>
      </c>
      <c r="E341" s="2"/>
    </row>
    <row r="342" spans="1:6" x14ac:dyDescent="0.25">
      <c r="A342" s="1">
        <v>3</v>
      </c>
      <c r="B342" t="s">
        <v>255</v>
      </c>
      <c r="C342" s="23">
        <v>19.3</v>
      </c>
      <c r="D342" t="s">
        <v>242</v>
      </c>
      <c r="E342" s="2"/>
    </row>
    <row r="343" spans="1:6" x14ac:dyDescent="0.25">
      <c r="A343" s="1">
        <v>4</v>
      </c>
      <c r="B343" t="s">
        <v>515</v>
      </c>
      <c r="C343" s="23">
        <v>18.3</v>
      </c>
      <c r="D343" t="s">
        <v>242</v>
      </c>
      <c r="E343" s="2"/>
    </row>
    <row r="344" spans="1:6" x14ac:dyDescent="0.25">
      <c r="A344" s="1">
        <v>5</v>
      </c>
      <c r="B344" t="s">
        <v>33</v>
      </c>
      <c r="C344" s="23">
        <v>18.05</v>
      </c>
      <c r="D344" t="s">
        <v>242</v>
      </c>
      <c r="E344" s="2"/>
    </row>
    <row r="345" spans="1:6" x14ac:dyDescent="0.25">
      <c r="A345" s="21">
        <v>6</v>
      </c>
      <c r="B345" t="s">
        <v>516</v>
      </c>
      <c r="C345" s="23">
        <v>17.55</v>
      </c>
      <c r="D345" t="s">
        <v>242</v>
      </c>
      <c r="E345" s="2"/>
    </row>
    <row r="346" spans="1:6" x14ac:dyDescent="0.25">
      <c r="A346" s="1"/>
      <c r="B346" t="s">
        <v>480</v>
      </c>
      <c r="C346" s="23"/>
      <c r="E346" s="2"/>
    </row>
    <row r="347" spans="1:6" x14ac:dyDescent="0.25">
      <c r="A347" s="1" t="s">
        <v>27</v>
      </c>
      <c r="C347" s="23"/>
      <c r="D347" s="1" t="s">
        <v>152</v>
      </c>
      <c r="E347" s="2">
        <f>SUM(C349:C351)/3</f>
        <v>11.75</v>
      </c>
      <c r="F347" t="s">
        <v>153</v>
      </c>
    </row>
    <row r="348" spans="1:6" s="19" customFormat="1" x14ac:dyDescent="0.25">
      <c r="A348" s="1">
        <v>1</v>
      </c>
      <c r="B348" t="s">
        <v>20</v>
      </c>
      <c r="C348" s="20">
        <v>21.25</v>
      </c>
      <c r="D348" s="21" t="s">
        <v>992</v>
      </c>
      <c r="E348" s="2"/>
    </row>
    <row r="349" spans="1:6" x14ac:dyDescent="0.25">
      <c r="A349" s="1">
        <v>2</v>
      </c>
      <c r="B349" t="s">
        <v>517</v>
      </c>
      <c r="C349" s="23">
        <v>13.05</v>
      </c>
      <c r="D349" t="s">
        <v>242</v>
      </c>
      <c r="E349" s="2"/>
    </row>
    <row r="350" spans="1:6" x14ac:dyDescent="0.25">
      <c r="A350" s="1">
        <v>3</v>
      </c>
      <c r="B350" t="s">
        <v>518</v>
      </c>
      <c r="C350" s="23">
        <v>12.1</v>
      </c>
      <c r="D350" t="s">
        <v>242</v>
      </c>
      <c r="E350" s="2"/>
    </row>
    <row r="351" spans="1:6" x14ac:dyDescent="0.25">
      <c r="A351" s="21">
        <v>4</v>
      </c>
      <c r="B351" t="s">
        <v>247</v>
      </c>
      <c r="C351" s="23">
        <v>10.1</v>
      </c>
      <c r="D351" t="s">
        <v>242</v>
      </c>
      <c r="E351" s="2"/>
    </row>
    <row r="352" spans="1:6" x14ac:dyDescent="0.25">
      <c r="A352" s="21"/>
      <c r="B352" s="19"/>
      <c r="C352" s="23"/>
      <c r="D352" s="19"/>
      <c r="E352" s="2"/>
      <c r="F352" s="19"/>
    </row>
    <row r="353" spans="1:6" x14ac:dyDescent="0.25">
      <c r="A353" s="21" t="s">
        <v>589</v>
      </c>
      <c r="B353" s="19"/>
      <c r="C353" s="23"/>
      <c r="D353" s="19"/>
      <c r="E353" s="2"/>
      <c r="F353" s="19"/>
    </row>
    <row r="354" spans="1:6" x14ac:dyDescent="0.25">
      <c r="A354" s="21" t="s">
        <v>0</v>
      </c>
      <c r="B354" s="19"/>
      <c r="C354" s="23" t="s">
        <v>336</v>
      </c>
      <c r="D354" s="21"/>
      <c r="E354" s="2"/>
      <c r="F354" s="19"/>
    </row>
    <row r="355" spans="1:6" s="19" customFormat="1" x14ac:dyDescent="0.25">
      <c r="A355" s="21">
        <v>1</v>
      </c>
      <c r="B355" s="19" t="s">
        <v>163</v>
      </c>
      <c r="C355" s="23">
        <v>14</v>
      </c>
      <c r="D355" s="21" t="s">
        <v>992</v>
      </c>
      <c r="E355" s="2"/>
    </row>
    <row r="356" spans="1:6" x14ac:dyDescent="0.25">
      <c r="A356" s="21">
        <v>2</v>
      </c>
      <c r="B356" s="19" t="s">
        <v>342</v>
      </c>
      <c r="C356" s="23">
        <v>8</v>
      </c>
      <c r="D356" s="19" t="s">
        <v>586</v>
      </c>
      <c r="E356" s="2"/>
      <c r="F356" s="19"/>
    </row>
    <row r="357" spans="1:6" x14ac:dyDescent="0.25">
      <c r="A357" s="1"/>
      <c r="B357" t="s">
        <v>480</v>
      </c>
      <c r="C357" s="23"/>
      <c r="E357" s="2"/>
    </row>
    <row r="358" spans="1:6" x14ac:dyDescent="0.25">
      <c r="A358" s="1" t="s">
        <v>53</v>
      </c>
      <c r="C358" s="23"/>
      <c r="E358" s="2"/>
    </row>
    <row r="359" spans="1:6" x14ac:dyDescent="0.25">
      <c r="A359" t="s">
        <v>0</v>
      </c>
      <c r="C359" s="23" t="s">
        <v>548</v>
      </c>
      <c r="D359" s="1" t="s">
        <v>152</v>
      </c>
      <c r="E359" s="2">
        <f>SUM(C360:C397)/38</f>
        <v>43.106315789473676</v>
      </c>
      <c r="F359" t="s">
        <v>153</v>
      </c>
    </row>
    <row r="360" spans="1:6" s="19" customFormat="1" x14ac:dyDescent="0.25">
      <c r="A360" s="21">
        <v>1</v>
      </c>
      <c r="B360" s="19" t="s">
        <v>350</v>
      </c>
      <c r="C360" s="20">
        <v>62.72</v>
      </c>
      <c r="D360" s="21" t="s">
        <v>1381</v>
      </c>
      <c r="E360" s="2"/>
    </row>
    <row r="361" spans="1:6" x14ac:dyDescent="0.25">
      <c r="A361" s="21">
        <v>2</v>
      </c>
      <c r="B361" s="26" t="s">
        <v>33</v>
      </c>
      <c r="C361" s="31">
        <v>57</v>
      </c>
      <c r="D361" s="21" t="s">
        <v>1198</v>
      </c>
      <c r="E361" s="2"/>
      <c r="F361" s="19"/>
    </row>
    <row r="362" spans="1:6" s="19" customFormat="1" x14ac:dyDescent="0.25">
      <c r="A362" s="21">
        <v>3</v>
      </c>
      <c r="B362" s="19" t="s">
        <v>908</v>
      </c>
      <c r="C362" s="23">
        <v>56.45</v>
      </c>
      <c r="D362" s="21" t="s">
        <v>897</v>
      </c>
      <c r="E362" s="2"/>
    </row>
    <row r="363" spans="1:6" x14ac:dyDescent="0.25">
      <c r="A363" s="21">
        <v>4</v>
      </c>
      <c r="B363" s="26" t="s">
        <v>4</v>
      </c>
      <c r="C363" s="31">
        <v>53.35</v>
      </c>
      <c r="D363" s="21" t="s">
        <v>1013</v>
      </c>
      <c r="E363" s="2"/>
      <c r="F363" s="19"/>
    </row>
    <row r="364" spans="1:6" s="19" customFormat="1" x14ac:dyDescent="0.25">
      <c r="A364" s="21">
        <v>5</v>
      </c>
      <c r="B364" s="26" t="s">
        <v>1007</v>
      </c>
      <c r="C364" s="31">
        <v>53.18</v>
      </c>
      <c r="D364" s="21" t="s">
        <v>1013</v>
      </c>
      <c r="E364" s="2"/>
    </row>
    <row r="365" spans="1:6" s="19" customFormat="1" x14ac:dyDescent="0.25">
      <c r="A365" s="21">
        <v>6</v>
      </c>
      <c r="B365" s="26" t="s">
        <v>1000</v>
      </c>
      <c r="C365" s="31">
        <v>52.5</v>
      </c>
      <c r="D365" s="21" t="s">
        <v>1013</v>
      </c>
      <c r="E365" s="2"/>
    </row>
    <row r="366" spans="1:6" s="19" customFormat="1" x14ac:dyDescent="0.25">
      <c r="A366" s="21">
        <v>7</v>
      </c>
      <c r="B366" s="22" t="s">
        <v>602</v>
      </c>
      <c r="C366" s="31">
        <v>50.3</v>
      </c>
      <c r="D366" s="21" t="s">
        <v>1117</v>
      </c>
      <c r="E366" s="2"/>
    </row>
    <row r="367" spans="1:6" s="19" customFormat="1" x14ac:dyDescent="0.25">
      <c r="A367" s="21">
        <v>8</v>
      </c>
      <c r="B367" t="s">
        <v>583</v>
      </c>
      <c r="C367" s="23">
        <v>51.25</v>
      </c>
      <c r="D367" t="s">
        <v>585</v>
      </c>
      <c r="E367" s="2"/>
    </row>
    <row r="368" spans="1:6" x14ac:dyDescent="0.25">
      <c r="A368" s="21">
        <v>9</v>
      </c>
      <c r="B368" t="s">
        <v>11</v>
      </c>
      <c r="C368" s="23">
        <v>51.1</v>
      </c>
      <c r="D368" t="s">
        <v>585</v>
      </c>
      <c r="E368" s="2"/>
    </row>
    <row r="369" spans="1:6" x14ac:dyDescent="0.25">
      <c r="A369" s="21">
        <v>9</v>
      </c>
      <c r="B369" s="26" t="s">
        <v>1004</v>
      </c>
      <c r="C369" s="31">
        <v>51.1</v>
      </c>
      <c r="D369" s="21" t="s">
        <v>1013</v>
      </c>
      <c r="E369" s="2"/>
    </row>
    <row r="370" spans="1:6" s="19" customFormat="1" x14ac:dyDescent="0.25">
      <c r="A370" s="21">
        <v>11</v>
      </c>
      <c r="B370" t="s">
        <v>619</v>
      </c>
      <c r="C370" s="20">
        <v>50.22</v>
      </c>
      <c r="D370" s="21" t="s">
        <v>1381</v>
      </c>
      <c r="E370" s="2"/>
    </row>
    <row r="371" spans="1:6" s="19" customFormat="1" x14ac:dyDescent="0.25">
      <c r="A371" s="21">
        <v>12</v>
      </c>
      <c r="B371" t="s">
        <v>171</v>
      </c>
      <c r="C371" s="23">
        <v>50.15</v>
      </c>
      <c r="D371" t="s">
        <v>585</v>
      </c>
      <c r="E371" s="2"/>
    </row>
    <row r="372" spans="1:6" x14ac:dyDescent="0.25">
      <c r="A372" s="21">
        <v>13</v>
      </c>
      <c r="B372" s="26" t="s">
        <v>288</v>
      </c>
      <c r="C372" s="31">
        <v>50.1</v>
      </c>
      <c r="D372" s="21" t="s">
        <v>1013</v>
      </c>
      <c r="E372" s="2"/>
      <c r="F372" s="19"/>
    </row>
    <row r="373" spans="1:6" s="19" customFormat="1" x14ac:dyDescent="0.25">
      <c r="A373" s="21">
        <v>14</v>
      </c>
      <c r="B373" s="26" t="s">
        <v>138</v>
      </c>
      <c r="C373" s="31">
        <v>48.1</v>
      </c>
      <c r="D373" s="21" t="s">
        <v>1013</v>
      </c>
      <c r="E373" s="2"/>
    </row>
    <row r="374" spans="1:6" s="19" customFormat="1" x14ac:dyDescent="0.25">
      <c r="A374" s="21">
        <v>15</v>
      </c>
      <c r="B374" t="s">
        <v>232</v>
      </c>
      <c r="C374" s="20">
        <v>47.25</v>
      </c>
      <c r="D374" s="19" t="s">
        <v>992</v>
      </c>
      <c r="E374" s="2"/>
    </row>
    <row r="375" spans="1:6" x14ac:dyDescent="0.25">
      <c r="A375" s="21">
        <v>16</v>
      </c>
      <c r="B375" s="26" t="s">
        <v>1002</v>
      </c>
      <c r="C375" s="31">
        <v>45.2</v>
      </c>
      <c r="D375" s="21" t="s">
        <v>1013</v>
      </c>
      <c r="E375" s="2"/>
    </row>
    <row r="376" spans="1:6" s="19" customFormat="1" x14ac:dyDescent="0.25">
      <c r="A376" s="21">
        <v>16</v>
      </c>
      <c r="B376" s="26" t="s">
        <v>1005</v>
      </c>
      <c r="C376" s="31">
        <v>45.2</v>
      </c>
      <c r="D376" s="21" t="s">
        <v>1013</v>
      </c>
      <c r="E376" s="2"/>
    </row>
    <row r="377" spans="1:6" x14ac:dyDescent="0.25">
      <c r="A377" s="21">
        <v>18</v>
      </c>
      <c r="B377" s="21" t="s">
        <v>453</v>
      </c>
      <c r="C377" s="20">
        <v>45.1</v>
      </c>
      <c r="D377" s="19" t="s">
        <v>765</v>
      </c>
      <c r="E377" s="2"/>
      <c r="F377" s="19"/>
    </row>
    <row r="378" spans="1:6" s="19" customFormat="1" x14ac:dyDescent="0.25">
      <c r="A378" s="21">
        <v>19</v>
      </c>
      <c r="B378" s="26" t="s">
        <v>1001</v>
      </c>
      <c r="C378" s="31">
        <v>45</v>
      </c>
      <c r="D378" s="21" t="s">
        <v>1013</v>
      </c>
      <c r="E378" s="2"/>
    </row>
    <row r="379" spans="1:6" s="19" customFormat="1" x14ac:dyDescent="0.25">
      <c r="A379" s="21">
        <v>20</v>
      </c>
      <c r="B379" s="19" t="s">
        <v>288</v>
      </c>
      <c r="C379" s="20">
        <v>43.76</v>
      </c>
      <c r="D379" s="21" t="s">
        <v>1381</v>
      </c>
      <c r="E379" s="2"/>
    </row>
    <row r="380" spans="1:6" s="19" customFormat="1" x14ac:dyDescent="0.25">
      <c r="A380" s="21">
        <v>21</v>
      </c>
      <c r="B380" s="26" t="s">
        <v>1003</v>
      </c>
      <c r="C380" s="31">
        <v>43.5</v>
      </c>
      <c r="D380" s="21" t="s">
        <v>1013</v>
      </c>
      <c r="E380" s="2"/>
    </row>
    <row r="381" spans="1:6" x14ac:dyDescent="0.25">
      <c r="A381" s="21">
        <v>22</v>
      </c>
      <c r="B381" t="s">
        <v>12</v>
      </c>
      <c r="C381" s="23">
        <v>42.8</v>
      </c>
      <c r="D381" t="s">
        <v>585</v>
      </c>
      <c r="E381" s="2"/>
    </row>
    <row r="382" spans="1:6" x14ac:dyDescent="0.25">
      <c r="A382" s="21">
        <v>23</v>
      </c>
      <c r="B382" s="21" t="s">
        <v>769</v>
      </c>
      <c r="C382" s="20">
        <v>42.55</v>
      </c>
      <c r="D382" s="19" t="s">
        <v>765</v>
      </c>
      <c r="E382" s="2"/>
      <c r="F382" s="19"/>
    </row>
    <row r="383" spans="1:6" s="19" customFormat="1" x14ac:dyDescent="0.25">
      <c r="A383" s="21">
        <v>24</v>
      </c>
      <c r="B383" s="26" t="s">
        <v>1008</v>
      </c>
      <c r="C383" s="31">
        <v>42.5</v>
      </c>
      <c r="D383" s="21" t="s">
        <v>1013</v>
      </c>
      <c r="E383" s="2"/>
    </row>
    <row r="384" spans="1:6" s="19" customFormat="1" x14ac:dyDescent="0.25">
      <c r="A384" s="21">
        <v>25</v>
      </c>
      <c r="B384" s="26" t="s">
        <v>215</v>
      </c>
      <c r="C384" s="31">
        <v>41.15</v>
      </c>
      <c r="D384" s="21" t="s">
        <v>1013</v>
      </c>
      <c r="E384" s="2"/>
    </row>
    <row r="385" spans="1:10" x14ac:dyDescent="0.25">
      <c r="A385" s="21">
        <v>26</v>
      </c>
      <c r="B385" s="21" t="s">
        <v>10</v>
      </c>
      <c r="C385" s="20">
        <v>40.1</v>
      </c>
      <c r="D385" s="19" t="s">
        <v>765</v>
      </c>
      <c r="E385" s="2"/>
      <c r="F385" s="19"/>
    </row>
    <row r="386" spans="1:10" x14ac:dyDescent="0.25">
      <c r="A386" s="21">
        <v>26</v>
      </c>
      <c r="B386" s="21" t="s">
        <v>760</v>
      </c>
      <c r="C386" s="20">
        <v>40.1</v>
      </c>
      <c r="D386" s="19" t="s">
        <v>765</v>
      </c>
      <c r="E386" s="2"/>
      <c r="F386" s="19"/>
    </row>
    <row r="387" spans="1:10" x14ac:dyDescent="0.25">
      <c r="A387" s="21">
        <v>26</v>
      </c>
      <c r="B387" s="21" t="s">
        <v>761</v>
      </c>
      <c r="C387" s="20">
        <v>40.1</v>
      </c>
      <c r="D387" s="19" t="s">
        <v>765</v>
      </c>
      <c r="E387" s="2"/>
      <c r="F387" s="19"/>
    </row>
    <row r="388" spans="1:10" s="19" customFormat="1" x14ac:dyDescent="0.25">
      <c r="A388" s="21">
        <v>26</v>
      </c>
      <c r="B388" s="26" t="s">
        <v>1006</v>
      </c>
      <c r="C388" s="31">
        <v>40.1</v>
      </c>
      <c r="D388" s="21" t="s">
        <v>1013</v>
      </c>
      <c r="E388" s="2"/>
    </row>
    <row r="389" spans="1:10" x14ac:dyDescent="0.25">
      <c r="A389" s="21">
        <v>30</v>
      </c>
      <c r="B389" s="21" t="s">
        <v>330</v>
      </c>
      <c r="C389" s="20">
        <v>37.6</v>
      </c>
      <c r="D389" s="19" t="s">
        <v>765</v>
      </c>
      <c r="E389" s="2"/>
      <c r="F389" s="19"/>
    </row>
    <row r="390" spans="1:10" x14ac:dyDescent="0.25">
      <c r="A390" s="21">
        <v>31</v>
      </c>
      <c r="B390" t="s">
        <v>143</v>
      </c>
      <c r="C390" s="23">
        <v>35.85</v>
      </c>
      <c r="D390" t="s">
        <v>462</v>
      </c>
      <c r="E390" s="2"/>
    </row>
    <row r="391" spans="1:10" x14ac:dyDescent="0.25">
      <c r="A391" s="21">
        <v>32</v>
      </c>
      <c r="B391" t="s">
        <v>145</v>
      </c>
      <c r="C391" s="23">
        <v>34.85</v>
      </c>
      <c r="D391" t="s">
        <v>462</v>
      </c>
      <c r="E391" s="2"/>
    </row>
    <row r="392" spans="1:10" x14ac:dyDescent="0.25">
      <c r="A392" s="21">
        <v>32</v>
      </c>
      <c r="B392" t="s">
        <v>150</v>
      </c>
      <c r="C392" s="23">
        <v>34.85</v>
      </c>
      <c r="D392" t="s">
        <v>462</v>
      </c>
      <c r="E392" s="2"/>
    </row>
    <row r="393" spans="1:10" x14ac:dyDescent="0.25">
      <c r="A393" s="21">
        <v>34</v>
      </c>
      <c r="B393" t="s">
        <v>1</v>
      </c>
      <c r="C393" s="23">
        <v>34.200000000000003</v>
      </c>
      <c r="D393" t="s">
        <v>462</v>
      </c>
      <c r="E393" s="2"/>
    </row>
    <row r="394" spans="1:10" x14ac:dyDescent="0.25">
      <c r="A394" s="21">
        <v>35</v>
      </c>
      <c r="B394" t="s">
        <v>149</v>
      </c>
      <c r="C394" s="23">
        <v>26.25</v>
      </c>
      <c r="D394" t="s">
        <v>462</v>
      </c>
      <c r="E394" s="2"/>
    </row>
    <row r="395" spans="1:10" s="19" customFormat="1" x14ac:dyDescent="0.25">
      <c r="A395" s="21">
        <v>36</v>
      </c>
      <c r="B395" s="26" t="s">
        <v>828</v>
      </c>
      <c r="C395" s="31">
        <v>25.15</v>
      </c>
      <c r="D395" s="21" t="s">
        <v>1013</v>
      </c>
      <c r="E395" s="2"/>
    </row>
    <row r="396" spans="1:10" x14ac:dyDescent="0.25">
      <c r="A396" s="21">
        <v>37</v>
      </c>
      <c r="B396" s="21" t="s">
        <v>770</v>
      </c>
      <c r="C396" s="20">
        <v>13.68</v>
      </c>
      <c r="D396" s="19" t="s">
        <v>765</v>
      </c>
      <c r="E396" s="2"/>
      <c r="F396" s="19"/>
    </row>
    <row r="397" spans="1:10" x14ac:dyDescent="0.25">
      <c r="A397" s="21">
        <v>37</v>
      </c>
      <c r="B397" s="21" t="s">
        <v>773</v>
      </c>
      <c r="C397" s="20">
        <v>13.68</v>
      </c>
      <c r="D397" s="19" t="s">
        <v>765</v>
      </c>
      <c r="E397" s="2"/>
      <c r="F397" s="19"/>
    </row>
    <row r="398" spans="1:10" x14ac:dyDescent="0.25">
      <c r="A398" s="1"/>
      <c r="B398" t="s">
        <v>480</v>
      </c>
      <c r="C398" s="23"/>
      <c r="E398" s="2"/>
    </row>
    <row r="399" spans="1:10" x14ac:dyDescent="0.25">
      <c r="A399" s="1" t="s">
        <v>27</v>
      </c>
      <c r="C399" s="23"/>
      <c r="D399" s="1" t="s">
        <v>152</v>
      </c>
      <c r="E399" s="2">
        <f>SUM(C400:C416)/16</f>
        <v>42.255625000000002</v>
      </c>
      <c r="F399" t="s">
        <v>153</v>
      </c>
    </row>
    <row r="400" spans="1:10" s="19" customFormat="1" x14ac:dyDescent="0.25">
      <c r="A400" s="21">
        <v>1</v>
      </c>
      <c r="B400" s="26" t="s">
        <v>20</v>
      </c>
      <c r="C400" s="31">
        <v>62.1</v>
      </c>
      <c r="D400" s="21" t="s">
        <v>1036</v>
      </c>
      <c r="E400" s="2"/>
      <c r="J400" s="26"/>
    </row>
    <row r="401" spans="1:10" x14ac:dyDescent="0.25">
      <c r="A401" s="1">
        <v>2</v>
      </c>
      <c r="B401" s="26" t="s">
        <v>1011</v>
      </c>
      <c r="C401" s="31">
        <v>57.1</v>
      </c>
      <c r="D401" s="21" t="s">
        <v>1013</v>
      </c>
      <c r="E401" s="2"/>
    </row>
    <row r="402" spans="1:10" s="19" customFormat="1" x14ac:dyDescent="0.25">
      <c r="A402" s="21">
        <v>3</v>
      </c>
      <c r="B402" s="26" t="s">
        <v>1010</v>
      </c>
      <c r="C402" s="31">
        <v>54</v>
      </c>
      <c r="D402" s="21" t="s">
        <v>1013</v>
      </c>
      <c r="E402" s="2"/>
    </row>
    <row r="403" spans="1:10" s="19" customFormat="1" x14ac:dyDescent="0.25">
      <c r="A403" s="21">
        <v>4</v>
      </c>
      <c r="B403" s="26" t="s">
        <v>1012</v>
      </c>
      <c r="C403" s="31">
        <v>51.1</v>
      </c>
      <c r="D403" s="21" t="s">
        <v>1013</v>
      </c>
      <c r="E403" s="2"/>
      <c r="J403" s="26"/>
    </row>
    <row r="404" spans="1:10" x14ac:dyDescent="0.25">
      <c r="A404" s="21">
        <v>5</v>
      </c>
      <c r="B404" t="s">
        <v>194</v>
      </c>
      <c r="C404" s="23">
        <v>42.8</v>
      </c>
      <c r="D404" t="s">
        <v>585</v>
      </c>
      <c r="E404" s="2"/>
    </row>
    <row r="405" spans="1:10" s="19" customFormat="1" x14ac:dyDescent="0.25">
      <c r="A405" s="21">
        <v>6</v>
      </c>
      <c r="B405" s="19" t="s">
        <v>1024</v>
      </c>
      <c r="C405" s="23">
        <v>40.25</v>
      </c>
      <c r="D405" s="21" t="s">
        <v>1036</v>
      </c>
      <c r="E405" s="2"/>
    </row>
    <row r="406" spans="1:10" x14ac:dyDescent="0.25">
      <c r="A406" s="21">
        <v>7</v>
      </c>
      <c r="B406" s="21" t="s">
        <v>21</v>
      </c>
      <c r="C406" s="20">
        <v>40.1</v>
      </c>
      <c r="D406" s="19" t="s">
        <v>765</v>
      </c>
      <c r="E406" s="2"/>
      <c r="F406" s="19"/>
    </row>
    <row r="407" spans="1:10" x14ac:dyDescent="0.25">
      <c r="A407" s="21">
        <v>7</v>
      </c>
      <c r="B407" s="21" t="s">
        <v>271</v>
      </c>
      <c r="C407" s="20">
        <v>40.1</v>
      </c>
      <c r="D407" s="19" t="s">
        <v>765</v>
      </c>
      <c r="E407" s="2"/>
      <c r="F407" s="19"/>
    </row>
    <row r="408" spans="1:10" x14ac:dyDescent="0.25">
      <c r="A408" s="21">
        <v>7</v>
      </c>
      <c r="B408" s="21" t="s">
        <v>766</v>
      </c>
      <c r="C408" s="20">
        <v>40.1</v>
      </c>
      <c r="D408" s="19" t="s">
        <v>765</v>
      </c>
      <c r="E408" s="2"/>
      <c r="F408" s="19"/>
    </row>
    <row r="409" spans="1:10" x14ac:dyDescent="0.25">
      <c r="A409" s="21">
        <v>7</v>
      </c>
      <c r="B409" s="21" t="s">
        <v>767</v>
      </c>
      <c r="C409" s="20">
        <v>40.1</v>
      </c>
      <c r="D409" s="19" t="s">
        <v>765</v>
      </c>
      <c r="E409" s="2"/>
      <c r="F409" s="19"/>
    </row>
    <row r="410" spans="1:10" s="19" customFormat="1" x14ac:dyDescent="0.25">
      <c r="A410" s="21">
        <v>11</v>
      </c>
      <c r="B410" s="19" t="s">
        <v>1380</v>
      </c>
      <c r="C410" s="20">
        <v>38.96</v>
      </c>
      <c r="D410" s="21" t="s">
        <v>1381</v>
      </c>
      <c r="E410" s="2"/>
    </row>
    <row r="411" spans="1:10" x14ac:dyDescent="0.25">
      <c r="A411" s="21">
        <v>12</v>
      </c>
      <c r="B411" t="s">
        <v>247</v>
      </c>
      <c r="C411" s="23">
        <v>37.450000000000003</v>
      </c>
      <c r="D411" t="s">
        <v>585</v>
      </c>
      <c r="E411" s="2"/>
    </row>
    <row r="412" spans="1:10" x14ac:dyDescent="0.25">
      <c r="A412" s="21">
        <v>13</v>
      </c>
      <c r="B412" t="s">
        <v>195</v>
      </c>
      <c r="C412" s="23">
        <v>37.1</v>
      </c>
      <c r="D412" t="s">
        <v>197</v>
      </c>
      <c r="E412" s="2"/>
      <c r="F412" s="19"/>
    </row>
    <row r="413" spans="1:10" x14ac:dyDescent="0.25">
      <c r="A413" s="21">
        <v>14</v>
      </c>
      <c r="B413" s="19" t="s">
        <v>35</v>
      </c>
      <c r="C413" s="23">
        <v>37.049999999999997</v>
      </c>
      <c r="D413" s="19" t="s">
        <v>628</v>
      </c>
      <c r="E413" s="2"/>
      <c r="F413" s="19"/>
    </row>
    <row r="414" spans="1:10" s="19" customFormat="1" x14ac:dyDescent="0.25">
      <c r="A414" s="21">
        <v>15</v>
      </c>
      <c r="B414" s="26" t="s">
        <v>1009</v>
      </c>
      <c r="C414" s="31">
        <v>32.5</v>
      </c>
      <c r="D414" s="21" t="s">
        <v>1013</v>
      </c>
      <c r="E414" s="2"/>
    </row>
    <row r="415" spans="1:10" x14ac:dyDescent="0.25">
      <c r="A415" s="21">
        <v>16</v>
      </c>
      <c r="B415" s="21" t="s">
        <v>774</v>
      </c>
      <c r="C415" s="20">
        <v>13.68</v>
      </c>
      <c r="D415" s="19" t="s">
        <v>765</v>
      </c>
      <c r="E415" s="2"/>
    </row>
    <row r="416" spans="1:10" x14ac:dyDescent="0.25">
      <c r="A416" s="21">
        <v>17</v>
      </c>
      <c r="B416" t="s">
        <v>584</v>
      </c>
      <c r="C416" s="23">
        <v>11.6</v>
      </c>
      <c r="D416" t="s">
        <v>585</v>
      </c>
      <c r="E416" s="2"/>
    </row>
    <row r="417" spans="1:12" x14ac:dyDescent="0.25">
      <c r="A417" s="1"/>
      <c r="B417" t="s">
        <v>480</v>
      </c>
      <c r="C417" s="23"/>
      <c r="E417" s="2"/>
    </row>
    <row r="418" spans="1:12" x14ac:dyDescent="0.25">
      <c r="A418" s="1"/>
      <c r="C418" s="23"/>
      <c r="E418" s="2"/>
    </row>
    <row r="419" spans="1:12" x14ac:dyDescent="0.25">
      <c r="A419" s="1" t="s">
        <v>54</v>
      </c>
      <c r="C419" s="23"/>
    </row>
    <row r="420" spans="1:12" x14ac:dyDescent="0.25">
      <c r="A420" s="1" t="s">
        <v>0</v>
      </c>
      <c r="C420" s="23" t="s">
        <v>486</v>
      </c>
      <c r="D420" s="21" t="s">
        <v>186</v>
      </c>
      <c r="E420" s="2">
        <f>SUM(C421:C427)/7</f>
        <v>18.571428571428573</v>
      </c>
      <c r="F420" s="19" t="s">
        <v>727</v>
      </c>
    </row>
    <row r="421" spans="1:12" x14ac:dyDescent="0.25">
      <c r="A421" s="1">
        <v>1</v>
      </c>
      <c r="B421" s="26" t="s">
        <v>350</v>
      </c>
      <c r="C421" s="31">
        <v>29</v>
      </c>
      <c r="D421" t="s">
        <v>1015</v>
      </c>
      <c r="E421" s="2"/>
      <c r="L421" s="26"/>
    </row>
    <row r="422" spans="1:12" s="19" customFormat="1" x14ac:dyDescent="0.25">
      <c r="A422" s="21">
        <v>2</v>
      </c>
      <c r="B422" s="26" t="s">
        <v>4</v>
      </c>
      <c r="C422" s="31">
        <v>24</v>
      </c>
      <c r="D422" s="19" t="s">
        <v>1015</v>
      </c>
      <c r="E422" s="2"/>
      <c r="L422" s="26"/>
    </row>
    <row r="423" spans="1:12" s="19" customFormat="1" x14ac:dyDescent="0.25">
      <c r="A423" s="21">
        <v>3</v>
      </c>
      <c r="B423" s="26" t="s">
        <v>1004</v>
      </c>
      <c r="C423" s="31">
        <v>22</v>
      </c>
      <c r="D423" s="19" t="s">
        <v>1015</v>
      </c>
      <c r="E423" s="2"/>
      <c r="L423" s="26"/>
    </row>
    <row r="424" spans="1:12" s="19" customFormat="1" x14ac:dyDescent="0.25">
      <c r="A424" s="21">
        <v>4</v>
      </c>
      <c r="B424" s="26" t="s">
        <v>33</v>
      </c>
      <c r="C424" s="31">
        <v>20</v>
      </c>
      <c r="D424" s="19" t="s">
        <v>1015</v>
      </c>
      <c r="E424" s="2"/>
      <c r="L424" s="26"/>
    </row>
    <row r="425" spans="1:12" s="19" customFormat="1" x14ac:dyDescent="0.25">
      <c r="A425" s="21">
        <v>5</v>
      </c>
      <c r="B425" s="26" t="s">
        <v>1007</v>
      </c>
      <c r="C425" s="31">
        <v>18</v>
      </c>
      <c r="D425" s="19" t="s">
        <v>1015</v>
      </c>
      <c r="E425" s="2"/>
      <c r="L425" s="26"/>
    </row>
    <row r="426" spans="1:12" x14ac:dyDescent="0.25">
      <c r="A426" s="1">
        <v>6</v>
      </c>
      <c r="B426" t="s">
        <v>147</v>
      </c>
      <c r="C426" s="23">
        <v>11</v>
      </c>
      <c r="D426" t="s">
        <v>585</v>
      </c>
      <c r="E426" s="2"/>
      <c r="L426" s="26"/>
    </row>
    <row r="427" spans="1:12" x14ac:dyDescent="0.25">
      <c r="A427" s="1">
        <v>7</v>
      </c>
      <c r="B427" t="s">
        <v>163</v>
      </c>
      <c r="C427" s="23">
        <v>6</v>
      </c>
      <c r="D427" t="s">
        <v>628</v>
      </c>
      <c r="E427" s="2"/>
      <c r="L427" s="26"/>
    </row>
    <row r="428" spans="1:12" x14ac:dyDescent="0.25">
      <c r="A428" s="1"/>
      <c r="B428" t="s">
        <v>480</v>
      </c>
      <c r="C428" s="23"/>
      <c r="E428" s="2"/>
      <c r="L428" s="26"/>
    </row>
    <row r="429" spans="1:12" x14ac:dyDescent="0.25">
      <c r="A429" s="1" t="s">
        <v>27</v>
      </c>
      <c r="C429" s="23" t="s">
        <v>486</v>
      </c>
      <c r="E429" s="2"/>
    </row>
    <row r="430" spans="1:12" x14ac:dyDescent="0.25">
      <c r="A430" s="1">
        <v>1</v>
      </c>
      <c r="B430" t="s">
        <v>194</v>
      </c>
      <c r="C430" s="23">
        <v>13</v>
      </c>
      <c r="D430" t="s">
        <v>585</v>
      </c>
      <c r="E430" s="2"/>
    </row>
    <row r="431" spans="1:12" x14ac:dyDescent="0.25">
      <c r="A431" s="1">
        <v>2</v>
      </c>
      <c r="B431" t="s">
        <v>169</v>
      </c>
      <c r="C431" s="23">
        <v>12</v>
      </c>
      <c r="D431" t="s">
        <v>585</v>
      </c>
      <c r="E431" s="2"/>
    </row>
    <row r="432" spans="1:12" x14ac:dyDescent="0.25">
      <c r="A432" s="21"/>
      <c r="B432" s="19"/>
      <c r="C432" s="23" t="s">
        <v>639</v>
      </c>
      <c r="D432" s="19"/>
      <c r="E432" s="2"/>
      <c r="F432" s="19"/>
    </row>
    <row r="433" spans="1:6" x14ac:dyDescent="0.25">
      <c r="A433" s="21">
        <v>3</v>
      </c>
      <c r="B433" s="19" t="s">
        <v>35</v>
      </c>
      <c r="C433" s="23">
        <v>6</v>
      </c>
      <c r="D433" s="19" t="s">
        <v>628</v>
      </c>
      <c r="E433" s="2"/>
      <c r="F433" s="19"/>
    </row>
    <row r="434" spans="1:6" x14ac:dyDescent="0.25">
      <c r="A434" s="1"/>
      <c r="C434" s="23" t="s">
        <v>314</v>
      </c>
      <c r="E434" s="2"/>
    </row>
    <row r="435" spans="1:6" x14ac:dyDescent="0.25">
      <c r="A435" s="21">
        <v>4</v>
      </c>
      <c r="B435" s="19" t="s">
        <v>195</v>
      </c>
      <c r="C435" s="23">
        <v>24</v>
      </c>
      <c r="D435" s="19" t="s">
        <v>897</v>
      </c>
      <c r="E435" s="2"/>
      <c r="F435" s="19"/>
    </row>
    <row r="436" spans="1:6" s="19" customFormat="1" x14ac:dyDescent="0.25">
      <c r="A436" s="21">
        <v>5</v>
      </c>
      <c r="B436" s="19" t="s">
        <v>1186</v>
      </c>
      <c r="C436" s="23">
        <v>16</v>
      </c>
      <c r="D436" s="21" t="s">
        <v>1198</v>
      </c>
      <c r="E436" s="2"/>
    </row>
    <row r="437" spans="1:6" x14ac:dyDescent="0.25">
      <c r="A437" s="21"/>
      <c r="B437" s="19"/>
      <c r="C437" s="23" t="s">
        <v>300</v>
      </c>
      <c r="D437" s="19"/>
      <c r="E437" s="2"/>
      <c r="F437" s="19"/>
    </row>
    <row r="438" spans="1:6" x14ac:dyDescent="0.25">
      <c r="A438" s="1">
        <v>6</v>
      </c>
      <c r="B438" t="s">
        <v>584</v>
      </c>
      <c r="C438" s="23">
        <v>14</v>
      </c>
      <c r="D438" t="s">
        <v>585</v>
      </c>
      <c r="E438" s="2"/>
    </row>
    <row r="439" spans="1:6" x14ac:dyDescent="0.25">
      <c r="A439" s="1"/>
      <c r="B439" t="s">
        <v>480</v>
      </c>
      <c r="C439" s="23"/>
      <c r="E439" s="2"/>
    </row>
    <row r="440" spans="1:6" x14ac:dyDescent="0.25">
      <c r="A440" s="1"/>
      <c r="C440" s="23"/>
      <c r="E440" s="2"/>
    </row>
    <row r="441" spans="1:6" x14ac:dyDescent="0.25">
      <c r="A441" s="1" t="s">
        <v>374</v>
      </c>
      <c r="C441" s="23" t="s">
        <v>548</v>
      </c>
      <c r="E441" s="2"/>
    </row>
    <row r="442" spans="1:6" x14ac:dyDescent="0.25">
      <c r="A442" s="1" t="s">
        <v>0</v>
      </c>
      <c r="C442" s="23"/>
      <c r="D442" s="1" t="s">
        <v>152</v>
      </c>
      <c r="E442" s="2">
        <f>SUM(C443:C446)/4</f>
        <v>92.330000000000013</v>
      </c>
      <c r="F442" t="s">
        <v>153</v>
      </c>
    </row>
    <row r="443" spans="1:6" x14ac:dyDescent="0.25">
      <c r="A443" s="1">
        <v>1</v>
      </c>
      <c r="B443" t="s">
        <v>147</v>
      </c>
      <c r="C443" s="23">
        <v>105.05</v>
      </c>
      <c r="D443" t="s">
        <v>585</v>
      </c>
      <c r="E443" s="2"/>
    </row>
    <row r="444" spans="1:6" x14ac:dyDescent="0.25">
      <c r="A444" s="1">
        <v>2</v>
      </c>
      <c r="B444" t="s">
        <v>1</v>
      </c>
      <c r="C444" s="23">
        <v>100.05</v>
      </c>
      <c r="D444" t="s">
        <v>585</v>
      </c>
      <c r="E444" s="2"/>
    </row>
    <row r="445" spans="1:6" x14ac:dyDescent="0.25">
      <c r="A445" s="1">
        <v>3</v>
      </c>
      <c r="B445" t="s">
        <v>350</v>
      </c>
      <c r="C445" s="23">
        <v>95.62</v>
      </c>
      <c r="D445" t="s">
        <v>585</v>
      </c>
      <c r="E445" s="2"/>
    </row>
    <row r="446" spans="1:6" x14ac:dyDescent="0.25">
      <c r="A446" s="1">
        <v>4</v>
      </c>
      <c r="B446" t="s">
        <v>12</v>
      </c>
      <c r="C446" s="23">
        <v>68.599999999999994</v>
      </c>
      <c r="D446" t="s">
        <v>585</v>
      </c>
      <c r="E446" s="2"/>
    </row>
    <row r="447" spans="1:6" x14ac:dyDescent="0.25">
      <c r="A447" s="1" t="s">
        <v>27</v>
      </c>
      <c r="C447" s="23"/>
      <c r="E447" s="2"/>
    </row>
    <row r="448" spans="1:6" x14ac:dyDescent="0.25">
      <c r="A448" s="1">
        <v>1</v>
      </c>
      <c r="B448" t="s">
        <v>20</v>
      </c>
      <c r="C448" s="23">
        <v>83.3</v>
      </c>
      <c r="D448" t="s">
        <v>585</v>
      </c>
      <c r="E448" s="2"/>
    </row>
    <row r="449" spans="1:6" x14ac:dyDescent="0.25">
      <c r="A449" s="1"/>
      <c r="B449" t="s">
        <v>480</v>
      </c>
      <c r="C449" s="23"/>
      <c r="E449" s="2"/>
    </row>
    <row r="450" spans="1:6" x14ac:dyDescent="0.25">
      <c r="A450" s="1" t="s">
        <v>375</v>
      </c>
      <c r="C450" s="23"/>
      <c r="E450" s="2"/>
    </row>
    <row r="451" spans="1:6" x14ac:dyDescent="0.25">
      <c r="A451" s="1" t="s">
        <v>0</v>
      </c>
      <c r="C451" s="23"/>
      <c r="E451" s="2"/>
    </row>
    <row r="452" spans="1:6" x14ac:dyDescent="0.25">
      <c r="A452" s="21"/>
      <c r="B452" s="19" t="s">
        <v>480</v>
      </c>
      <c r="C452" s="23"/>
      <c r="D452" s="19"/>
      <c r="E452" s="2"/>
      <c r="F452" s="19"/>
    </row>
    <row r="453" spans="1:6" x14ac:dyDescent="0.25">
      <c r="A453" s="1" t="s">
        <v>27</v>
      </c>
      <c r="C453" s="23"/>
      <c r="E453" s="2"/>
    </row>
    <row r="454" spans="1:6" x14ac:dyDescent="0.25">
      <c r="A454" s="1"/>
      <c r="B454" s="19" t="s">
        <v>480</v>
      </c>
      <c r="C454" s="23"/>
      <c r="E454" s="2"/>
    </row>
    <row r="455" spans="1:6" x14ac:dyDescent="0.25">
      <c r="A455" s="21"/>
      <c r="B455" s="19"/>
      <c r="C455" s="23"/>
      <c r="D455" s="19"/>
      <c r="E455" s="2"/>
      <c r="F455" s="19"/>
    </row>
    <row r="456" spans="1:6" x14ac:dyDescent="0.25">
      <c r="A456" s="21" t="s">
        <v>931</v>
      </c>
      <c r="B456" s="19"/>
      <c r="C456" s="23" t="s">
        <v>548</v>
      </c>
      <c r="D456" s="19"/>
      <c r="E456" s="2"/>
      <c r="F456" s="19"/>
    </row>
    <row r="457" spans="1:6" x14ac:dyDescent="0.25">
      <c r="A457" s="21" t="s">
        <v>0</v>
      </c>
      <c r="B457" s="19"/>
      <c r="C457" s="23"/>
      <c r="D457" s="21" t="s">
        <v>152</v>
      </c>
      <c r="E457" s="2">
        <f>SUM(C458:C472)/15</f>
        <v>15.995999999999999</v>
      </c>
      <c r="F457" s="19" t="s">
        <v>153</v>
      </c>
    </row>
    <row r="458" spans="1:6" x14ac:dyDescent="0.25">
      <c r="A458" s="21">
        <v>1</v>
      </c>
      <c r="B458" s="19" t="s">
        <v>4</v>
      </c>
      <c r="C458" s="20">
        <v>31.05</v>
      </c>
      <c r="D458" s="21" t="s">
        <v>1036</v>
      </c>
      <c r="E458" s="2"/>
      <c r="F458" s="19"/>
    </row>
    <row r="459" spans="1:6" s="19" customFormat="1" x14ac:dyDescent="0.25">
      <c r="A459" s="21">
        <v>2</v>
      </c>
      <c r="B459" s="19" t="s">
        <v>1004</v>
      </c>
      <c r="C459" s="20">
        <v>23.45</v>
      </c>
      <c r="D459" s="21" t="s">
        <v>1036</v>
      </c>
      <c r="E459" s="2"/>
    </row>
    <row r="460" spans="1:6" x14ac:dyDescent="0.25">
      <c r="A460" s="21">
        <v>3</v>
      </c>
      <c r="B460" s="19" t="s">
        <v>924</v>
      </c>
      <c r="C460" s="20">
        <v>20.05</v>
      </c>
      <c r="D460" s="19" t="s">
        <v>947</v>
      </c>
      <c r="E460" s="2"/>
      <c r="F460" s="19"/>
    </row>
    <row r="461" spans="1:6" s="19" customFormat="1" x14ac:dyDescent="0.25">
      <c r="A461" s="21">
        <v>4</v>
      </c>
      <c r="B461" s="19" t="s">
        <v>926</v>
      </c>
      <c r="C461" s="20">
        <v>18.2</v>
      </c>
      <c r="D461" s="21" t="s">
        <v>1036</v>
      </c>
      <c r="E461" s="2"/>
    </row>
    <row r="462" spans="1:6" s="19" customFormat="1" x14ac:dyDescent="0.25">
      <c r="A462" s="21">
        <v>5</v>
      </c>
      <c r="B462" s="19" t="s">
        <v>232</v>
      </c>
      <c r="C462" s="20">
        <v>17.05</v>
      </c>
      <c r="D462" s="21" t="s">
        <v>1036</v>
      </c>
      <c r="E462" s="2"/>
    </row>
    <row r="463" spans="1:6" x14ac:dyDescent="0.25">
      <c r="A463" s="21">
        <v>6</v>
      </c>
      <c r="B463" s="19" t="s">
        <v>33</v>
      </c>
      <c r="C463" s="20">
        <v>16.600000000000001</v>
      </c>
      <c r="D463" s="21" t="s">
        <v>948</v>
      </c>
      <c r="E463" s="2"/>
      <c r="F463" s="19"/>
    </row>
    <row r="464" spans="1:6" x14ac:dyDescent="0.25">
      <c r="A464" s="21">
        <v>7</v>
      </c>
      <c r="B464" s="19" t="s">
        <v>946</v>
      </c>
      <c r="C464" s="20">
        <v>16.100000000000001</v>
      </c>
      <c r="D464" s="21" t="s">
        <v>948</v>
      </c>
      <c r="E464" s="2"/>
      <c r="F464" s="19"/>
    </row>
    <row r="465" spans="1:6" x14ac:dyDescent="0.25">
      <c r="A465" s="21">
        <v>8</v>
      </c>
      <c r="B465" s="19" t="s">
        <v>925</v>
      </c>
      <c r="C465" s="20">
        <v>15.85</v>
      </c>
      <c r="D465" s="19" t="s">
        <v>947</v>
      </c>
      <c r="E465" s="2"/>
      <c r="F465" s="19"/>
    </row>
    <row r="466" spans="1:6" x14ac:dyDescent="0.25">
      <c r="A466" s="21">
        <v>8</v>
      </c>
      <c r="B466" s="19" t="s">
        <v>927</v>
      </c>
      <c r="C466" s="20">
        <v>15.85</v>
      </c>
      <c r="D466" s="19" t="s">
        <v>947</v>
      </c>
      <c r="E466" s="2"/>
      <c r="F466" s="19"/>
    </row>
    <row r="467" spans="1:6" x14ac:dyDescent="0.25">
      <c r="A467" s="21">
        <v>10</v>
      </c>
      <c r="B467" s="19" t="s">
        <v>343</v>
      </c>
      <c r="C467" s="20">
        <v>13.6</v>
      </c>
      <c r="D467" s="21" t="s">
        <v>948</v>
      </c>
      <c r="E467" s="2"/>
      <c r="F467" s="19"/>
    </row>
    <row r="468" spans="1:6" x14ac:dyDescent="0.25">
      <c r="A468" s="21">
        <v>10</v>
      </c>
      <c r="B468" s="19" t="s">
        <v>942</v>
      </c>
      <c r="C468" s="20">
        <v>13.6</v>
      </c>
      <c r="D468" s="21" t="s">
        <v>948</v>
      </c>
      <c r="E468" s="2"/>
      <c r="F468" s="19"/>
    </row>
    <row r="469" spans="1:6" x14ac:dyDescent="0.25">
      <c r="A469" s="21">
        <v>12</v>
      </c>
      <c r="B469" s="19" t="s">
        <v>928</v>
      </c>
      <c r="C469" s="20">
        <v>13.25</v>
      </c>
      <c r="D469" s="19" t="s">
        <v>947</v>
      </c>
      <c r="E469" s="2"/>
      <c r="F469" s="19"/>
    </row>
    <row r="470" spans="1:6" x14ac:dyDescent="0.25">
      <c r="A470" s="21">
        <v>13</v>
      </c>
      <c r="B470" t="s">
        <v>929</v>
      </c>
      <c r="C470" s="20">
        <v>10.85</v>
      </c>
      <c r="D470" s="19" t="s">
        <v>947</v>
      </c>
      <c r="E470" s="2"/>
      <c r="F470" s="19"/>
    </row>
    <row r="471" spans="1:6" x14ac:dyDescent="0.25">
      <c r="A471" s="21">
        <v>14</v>
      </c>
      <c r="B471" s="19" t="s">
        <v>933</v>
      </c>
      <c r="C471" s="20">
        <v>7.44</v>
      </c>
      <c r="D471" s="21" t="s">
        <v>948</v>
      </c>
      <c r="E471" s="2"/>
      <c r="F471" s="19"/>
    </row>
    <row r="472" spans="1:6" x14ac:dyDescent="0.25">
      <c r="A472" s="21">
        <v>15</v>
      </c>
      <c r="B472" t="s">
        <v>930</v>
      </c>
      <c r="C472" s="20">
        <v>7</v>
      </c>
      <c r="D472" s="19" t="s">
        <v>947</v>
      </c>
      <c r="E472" s="2"/>
      <c r="F472" s="19"/>
    </row>
    <row r="473" spans="1:6" x14ac:dyDescent="0.25">
      <c r="A473" s="21"/>
      <c r="B473" s="19" t="s">
        <v>480</v>
      </c>
      <c r="C473" s="23"/>
      <c r="D473" s="19"/>
      <c r="E473" s="2"/>
      <c r="F473" s="19"/>
    </row>
    <row r="474" spans="1:6" x14ac:dyDescent="0.25">
      <c r="A474" s="21" t="s">
        <v>27</v>
      </c>
      <c r="B474" s="19"/>
      <c r="C474" s="23"/>
      <c r="D474" s="21" t="s">
        <v>152</v>
      </c>
      <c r="E474" s="2">
        <f>SUM(C475:C479)/5</f>
        <v>10.327999999999999</v>
      </c>
      <c r="F474" s="19" t="s">
        <v>153</v>
      </c>
    </row>
    <row r="475" spans="1:6" x14ac:dyDescent="0.25">
      <c r="A475" s="21">
        <v>1</v>
      </c>
      <c r="B475" s="19" t="s">
        <v>20</v>
      </c>
      <c r="C475" s="20">
        <v>16.2</v>
      </c>
      <c r="D475" s="21" t="s">
        <v>1036</v>
      </c>
      <c r="E475" s="2"/>
      <c r="F475" s="19"/>
    </row>
    <row r="476" spans="1:6" x14ac:dyDescent="0.25">
      <c r="A476" s="21">
        <v>2</v>
      </c>
      <c r="B476" s="19" t="s">
        <v>921</v>
      </c>
      <c r="C476" s="20">
        <v>12</v>
      </c>
      <c r="D476" s="19" t="s">
        <v>947</v>
      </c>
      <c r="E476" s="2"/>
      <c r="F476" s="19"/>
    </row>
    <row r="477" spans="1:6" x14ac:dyDescent="0.25">
      <c r="A477" s="21">
        <v>3</v>
      </c>
      <c r="B477" s="19" t="s">
        <v>23</v>
      </c>
      <c r="C477" s="20">
        <v>9.44</v>
      </c>
      <c r="D477" s="21" t="s">
        <v>948</v>
      </c>
      <c r="E477" s="2"/>
      <c r="F477" s="19"/>
    </row>
    <row r="478" spans="1:6" x14ac:dyDescent="0.25">
      <c r="A478" s="21">
        <v>4</v>
      </c>
      <c r="B478" s="19" t="s">
        <v>922</v>
      </c>
      <c r="C478" s="20">
        <v>7</v>
      </c>
      <c r="D478" s="19" t="s">
        <v>947</v>
      </c>
      <c r="E478" s="2"/>
      <c r="F478" s="19"/>
    </row>
    <row r="479" spans="1:6" x14ac:dyDescent="0.25">
      <c r="A479" s="21">
        <v>4</v>
      </c>
      <c r="B479" s="19" t="s">
        <v>923</v>
      </c>
      <c r="C479" s="20">
        <v>7</v>
      </c>
      <c r="D479" s="19" t="s">
        <v>947</v>
      </c>
      <c r="E479" s="2"/>
      <c r="F479" s="19"/>
    </row>
    <row r="480" spans="1:6" x14ac:dyDescent="0.25">
      <c r="A480" s="1"/>
      <c r="B480" t="s">
        <v>480</v>
      </c>
      <c r="C480" s="23"/>
      <c r="E480" s="2"/>
    </row>
    <row r="481" spans="1:6" x14ac:dyDescent="0.25">
      <c r="A481" s="21"/>
      <c r="B481" s="19"/>
      <c r="C481" s="23"/>
      <c r="D481" s="19"/>
      <c r="E481" s="2"/>
      <c r="F481" s="19"/>
    </row>
    <row r="482" spans="1:6" x14ac:dyDescent="0.25">
      <c r="A482" s="21" t="s">
        <v>1047</v>
      </c>
      <c r="B482" s="19"/>
      <c r="C482" s="23"/>
      <c r="D482" s="19"/>
      <c r="E482" s="2"/>
      <c r="F482" s="19"/>
    </row>
    <row r="483" spans="1:6" s="19" customFormat="1" x14ac:dyDescent="0.25">
      <c r="A483" s="21" t="s">
        <v>0</v>
      </c>
      <c r="C483" s="23" t="s">
        <v>1071</v>
      </c>
      <c r="E483" s="2"/>
    </row>
    <row r="484" spans="1:6" s="19" customFormat="1" x14ac:dyDescent="0.25">
      <c r="A484" s="21">
        <v>1</v>
      </c>
      <c r="B484" s="53" t="s">
        <v>158</v>
      </c>
      <c r="C484" s="23">
        <v>23</v>
      </c>
      <c r="D484" s="21" t="s">
        <v>1118</v>
      </c>
      <c r="E484" s="2"/>
    </row>
    <row r="485" spans="1:6" x14ac:dyDescent="0.25">
      <c r="B485" s="19"/>
      <c r="C485" s="23" t="s">
        <v>848</v>
      </c>
      <c r="D485" s="19"/>
      <c r="E485" s="2"/>
      <c r="F485" s="19"/>
    </row>
    <row r="486" spans="1:6" s="19" customFormat="1" x14ac:dyDescent="0.25">
      <c r="A486" s="21">
        <v>2</v>
      </c>
      <c r="B486" s="19" t="s">
        <v>350</v>
      </c>
      <c r="C486" s="23">
        <v>21</v>
      </c>
      <c r="D486" s="21" t="s">
        <v>1118</v>
      </c>
      <c r="E486" s="2"/>
    </row>
    <row r="487" spans="1:6" s="19" customFormat="1" x14ac:dyDescent="0.25">
      <c r="A487" s="21">
        <v>3</v>
      </c>
      <c r="B487" s="19" t="s">
        <v>343</v>
      </c>
      <c r="C487" s="23">
        <v>5</v>
      </c>
      <c r="D487" s="21" t="s">
        <v>948</v>
      </c>
      <c r="E487" s="2"/>
    </row>
    <row r="488" spans="1:6" x14ac:dyDescent="0.25">
      <c r="A488" s="21">
        <v>4</v>
      </c>
      <c r="B488" t="s">
        <v>232</v>
      </c>
      <c r="C488" s="20">
        <v>5</v>
      </c>
      <c r="D488" t="s">
        <v>1072</v>
      </c>
      <c r="E488" s="2"/>
      <c r="F488" s="19"/>
    </row>
    <row r="489" spans="1:6" x14ac:dyDescent="0.25">
      <c r="A489" s="21"/>
      <c r="B489" s="19" t="s">
        <v>480</v>
      </c>
      <c r="C489" s="23"/>
      <c r="D489" s="19"/>
      <c r="E489" s="2"/>
      <c r="F489" s="19"/>
    </row>
    <row r="490" spans="1:6" x14ac:dyDescent="0.25">
      <c r="A490" s="21" t="s">
        <v>27</v>
      </c>
      <c r="B490" s="19"/>
      <c r="C490" s="23">
        <v>15</v>
      </c>
      <c r="D490" s="19"/>
      <c r="E490" s="2"/>
      <c r="F490" s="19"/>
    </row>
    <row r="491" spans="1:6" x14ac:dyDescent="0.25">
      <c r="A491" s="21">
        <v>1</v>
      </c>
      <c r="B491" s="19" t="s">
        <v>20</v>
      </c>
      <c r="C491" s="23">
        <v>10</v>
      </c>
      <c r="D491" s="21" t="s">
        <v>1116</v>
      </c>
      <c r="E491" s="2"/>
      <c r="F491" s="19"/>
    </row>
    <row r="492" spans="1:6" x14ac:dyDescent="0.25">
      <c r="A492" s="21"/>
      <c r="B492" s="19" t="s">
        <v>480</v>
      </c>
      <c r="C492" s="23"/>
      <c r="D492" s="19"/>
      <c r="E492" s="2"/>
      <c r="F492" s="19"/>
    </row>
    <row r="493" spans="1:6" s="19" customFormat="1" x14ac:dyDescent="0.25">
      <c r="A493" s="21"/>
      <c r="C493" s="23"/>
      <c r="E493" s="2"/>
    </row>
    <row r="494" spans="1:6" s="19" customFormat="1" x14ac:dyDescent="0.25">
      <c r="A494" s="21" t="s">
        <v>1173</v>
      </c>
      <c r="C494" s="23"/>
      <c r="E494" s="2"/>
    </row>
    <row r="495" spans="1:6" s="19" customFormat="1" x14ac:dyDescent="0.25">
      <c r="A495" s="21" t="s">
        <v>0</v>
      </c>
      <c r="C495" s="23" t="s">
        <v>337</v>
      </c>
      <c r="E495" s="2"/>
    </row>
    <row r="496" spans="1:6" s="19" customFormat="1" x14ac:dyDescent="0.25">
      <c r="A496" s="21">
        <v>1</v>
      </c>
      <c r="B496" s="19" t="s">
        <v>1161</v>
      </c>
      <c r="C496" s="23">
        <v>201</v>
      </c>
      <c r="D496" s="19" t="s">
        <v>1175</v>
      </c>
      <c r="E496" s="2"/>
    </row>
    <row r="497" spans="1:6" s="19" customFormat="1" x14ac:dyDescent="0.25">
      <c r="A497" s="21">
        <v>2</v>
      </c>
      <c r="B497" s="19" t="s">
        <v>1174</v>
      </c>
      <c r="C497" s="23">
        <v>28</v>
      </c>
      <c r="D497" s="19" t="s">
        <v>1175</v>
      </c>
      <c r="E497" s="2"/>
    </row>
    <row r="498" spans="1:6" s="19" customFormat="1" x14ac:dyDescent="0.25">
      <c r="A498" s="21">
        <v>3</v>
      </c>
      <c r="B498" s="19" t="s">
        <v>1176</v>
      </c>
      <c r="C498" s="23">
        <v>16</v>
      </c>
      <c r="D498" s="19" t="s">
        <v>1175</v>
      </c>
      <c r="E498" s="2"/>
    </row>
    <row r="499" spans="1:6" s="19" customFormat="1" x14ac:dyDescent="0.25">
      <c r="A499" s="21">
        <v>4</v>
      </c>
      <c r="B499" s="19" t="s">
        <v>4</v>
      </c>
      <c r="C499" s="23">
        <v>6</v>
      </c>
      <c r="D499" s="19" t="s">
        <v>1175</v>
      </c>
      <c r="E499" s="2"/>
    </row>
    <row r="500" spans="1:6" s="19" customFormat="1" x14ac:dyDescent="0.25">
      <c r="A500" s="21"/>
      <c r="B500" s="19" t="s">
        <v>480</v>
      </c>
      <c r="C500" s="23"/>
      <c r="E500" s="2"/>
    </row>
    <row r="501" spans="1:6" s="19" customFormat="1" x14ac:dyDescent="0.25">
      <c r="A501" s="21" t="s">
        <v>27</v>
      </c>
      <c r="C501" s="23"/>
      <c r="E501" s="2"/>
    </row>
    <row r="502" spans="1:6" s="19" customFormat="1" x14ac:dyDescent="0.25">
      <c r="A502" s="21">
        <v>1</v>
      </c>
      <c r="B502" s="19" t="s">
        <v>20</v>
      </c>
      <c r="C502" s="23">
        <v>9</v>
      </c>
      <c r="D502" s="19" t="s">
        <v>1175</v>
      </c>
      <c r="E502" s="2"/>
    </row>
    <row r="503" spans="1:6" s="19" customFormat="1" x14ac:dyDescent="0.25">
      <c r="A503" s="21"/>
      <c r="B503" s="19" t="s">
        <v>480</v>
      </c>
      <c r="C503" s="23"/>
      <c r="E503" s="2"/>
    </row>
    <row r="504" spans="1:6" s="19" customFormat="1" x14ac:dyDescent="0.25">
      <c r="A504" s="21"/>
      <c r="C504" s="23"/>
      <c r="E504" s="2"/>
    </row>
    <row r="505" spans="1:6" s="19" customFormat="1" x14ac:dyDescent="0.25">
      <c r="A505" s="21" t="s">
        <v>1038</v>
      </c>
      <c r="C505" s="23" t="s">
        <v>548</v>
      </c>
      <c r="E505" s="2"/>
    </row>
    <row r="506" spans="1:6" s="19" customFormat="1" x14ac:dyDescent="0.25">
      <c r="A506" s="21" t="s">
        <v>0</v>
      </c>
      <c r="C506" s="23"/>
      <c r="D506" s="21" t="s">
        <v>152</v>
      </c>
      <c r="E506" s="2">
        <f>SUM(C507:C517)/11</f>
        <v>15.150000000000004</v>
      </c>
      <c r="F506" s="19" t="s">
        <v>153</v>
      </c>
    </row>
    <row r="507" spans="1:6" s="19" customFormat="1" x14ac:dyDescent="0.25">
      <c r="A507" s="21">
        <v>1</v>
      </c>
      <c r="B507" s="19" t="s">
        <v>4</v>
      </c>
      <c r="C507" s="23">
        <v>24.6</v>
      </c>
      <c r="D507" s="19" t="s">
        <v>1036</v>
      </c>
      <c r="E507" s="2"/>
    </row>
    <row r="508" spans="1:6" s="19" customFormat="1" x14ac:dyDescent="0.25">
      <c r="A508" s="21">
        <v>2</v>
      </c>
      <c r="B508" s="19" t="s">
        <v>1004</v>
      </c>
      <c r="C508" s="20">
        <v>20.100000000000001</v>
      </c>
      <c r="D508" s="19" t="s">
        <v>1036</v>
      </c>
      <c r="E508" s="2"/>
    </row>
    <row r="509" spans="1:6" s="19" customFormat="1" x14ac:dyDescent="0.25">
      <c r="A509" s="21">
        <v>3</v>
      </c>
      <c r="B509" s="19" t="s">
        <v>163</v>
      </c>
      <c r="C509" s="20">
        <v>18.95</v>
      </c>
      <c r="D509" s="19" t="s">
        <v>1045</v>
      </c>
      <c r="E509" s="2"/>
    </row>
    <row r="510" spans="1:6" s="19" customFormat="1" x14ac:dyDescent="0.25">
      <c r="A510" s="21">
        <v>4</v>
      </c>
      <c r="B510" s="19" t="s">
        <v>207</v>
      </c>
      <c r="C510" s="20">
        <v>14.7</v>
      </c>
      <c r="D510" s="19" t="s">
        <v>1045</v>
      </c>
      <c r="E510" s="2"/>
    </row>
    <row r="511" spans="1:6" s="19" customFormat="1" x14ac:dyDescent="0.25">
      <c r="A511" s="21">
        <v>5</v>
      </c>
      <c r="B511" s="19" t="s">
        <v>763</v>
      </c>
      <c r="C511" s="20">
        <v>15</v>
      </c>
      <c r="D511" s="19" t="s">
        <v>1045</v>
      </c>
      <c r="E511" s="2"/>
    </row>
    <row r="512" spans="1:6" s="19" customFormat="1" x14ac:dyDescent="0.25">
      <c r="A512" s="21">
        <v>6</v>
      </c>
      <c r="B512" s="19" t="s">
        <v>1042</v>
      </c>
      <c r="C512" s="20">
        <v>13.15</v>
      </c>
      <c r="D512" s="19" t="s">
        <v>1045</v>
      </c>
      <c r="E512" s="2"/>
    </row>
    <row r="513" spans="1:6" s="19" customFormat="1" x14ac:dyDescent="0.25">
      <c r="A513" s="21">
        <v>6</v>
      </c>
      <c r="B513" s="19" t="s">
        <v>330</v>
      </c>
      <c r="C513" s="20">
        <v>13.15</v>
      </c>
      <c r="D513" s="19" t="s">
        <v>1045</v>
      </c>
      <c r="E513" s="2"/>
    </row>
    <row r="514" spans="1:6" s="19" customFormat="1" x14ac:dyDescent="0.25">
      <c r="A514" s="21">
        <v>8</v>
      </c>
      <c r="B514" s="19" t="s">
        <v>287</v>
      </c>
      <c r="C514" s="20">
        <v>12</v>
      </c>
      <c r="D514" s="19" t="s">
        <v>1045</v>
      </c>
      <c r="E514" s="2"/>
    </row>
    <row r="515" spans="1:6" s="19" customFormat="1" x14ac:dyDescent="0.25">
      <c r="A515" s="21">
        <v>8</v>
      </c>
      <c r="B515" s="19" t="s">
        <v>1041</v>
      </c>
      <c r="C515" s="20">
        <v>12</v>
      </c>
      <c r="D515" s="19" t="s">
        <v>1045</v>
      </c>
      <c r="E515" s="2"/>
    </row>
    <row r="516" spans="1:6" s="19" customFormat="1" x14ac:dyDescent="0.25">
      <c r="A516" s="21">
        <v>10</v>
      </c>
      <c r="B516" s="19" t="s">
        <v>719</v>
      </c>
      <c r="C516" s="20">
        <v>11.5</v>
      </c>
      <c r="D516" s="19" t="s">
        <v>1045</v>
      </c>
      <c r="E516" s="2"/>
    </row>
    <row r="517" spans="1:6" s="19" customFormat="1" x14ac:dyDescent="0.25">
      <c r="A517" s="21">
        <v>10</v>
      </c>
      <c r="B517" t="s">
        <v>1043</v>
      </c>
      <c r="C517" s="20">
        <v>11.5</v>
      </c>
      <c r="D517" s="19" t="s">
        <v>1045</v>
      </c>
      <c r="E517" s="2"/>
    </row>
    <row r="518" spans="1:6" s="19" customFormat="1" x14ac:dyDescent="0.25">
      <c r="A518" s="21"/>
      <c r="B518" s="19" t="s">
        <v>480</v>
      </c>
      <c r="C518" s="23"/>
      <c r="E518" s="2"/>
    </row>
    <row r="519" spans="1:6" s="19" customFormat="1" x14ac:dyDescent="0.25">
      <c r="A519" s="21" t="s">
        <v>27</v>
      </c>
      <c r="C519" s="23"/>
      <c r="D519" s="21" t="s">
        <v>152</v>
      </c>
      <c r="E519" s="2">
        <f>SUM(C520:C522)/3</f>
        <v>11.016666666666667</v>
      </c>
      <c r="F519" s="19" t="s">
        <v>153</v>
      </c>
    </row>
    <row r="520" spans="1:6" s="19" customFormat="1" x14ac:dyDescent="0.25">
      <c r="A520" s="21">
        <v>1</v>
      </c>
      <c r="B520" s="19" t="s">
        <v>20</v>
      </c>
      <c r="C520" s="20">
        <v>15.4</v>
      </c>
      <c r="D520" s="19" t="s">
        <v>1036</v>
      </c>
      <c r="E520" s="2"/>
    </row>
    <row r="521" spans="1:6" s="19" customFormat="1" x14ac:dyDescent="0.25">
      <c r="A521" s="21">
        <v>2</v>
      </c>
      <c r="B521" s="19" t="s">
        <v>1024</v>
      </c>
      <c r="C521" s="20">
        <v>10.95</v>
      </c>
      <c r="D521" s="19" t="s">
        <v>1036</v>
      </c>
      <c r="E521" s="2"/>
    </row>
    <row r="522" spans="1:6" s="19" customFormat="1" x14ac:dyDescent="0.25">
      <c r="A522" s="21">
        <v>3</v>
      </c>
      <c r="B522" t="s">
        <v>1044</v>
      </c>
      <c r="C522" s="20">
        <v>6.7</v>
      </c>
      <c r="D522" s="19" t="s">
        <v>1045</v>
      </c>
      <c r="E522" s="2"/>
    </row>
    <row r="523" spans="1:6" s="19" customFormat="1" x14ac:dyDescent="0.25">
      <c r="A523" s="21"/>
      <c r="B523" s="19" t="s">
        <v>480</v>
      </c>
      <c r="C523" s="23"/>
      <c r="E523" s="2"/>
    </row>
    <row r="524" spans="1:6" s="19" customFormat="1" x14ac:dyDescent="0.25">
      <c r="A524" s="21"/>
      <c r="C524" s="23"/>
      <c r="E524" s="2"/>
    </row>
    <row r="525" spans="1:6" s="19" customFormat="1" x14ac:dyDescent="0.25">
      <c r="A525" s="21" t="s">
        <v>1205</v>
      </c>
      <c r="C525" s="23"/>
      <c r="E525" s="2"/>
    </row>
    <row r="526" spans="1:6" s="19" customFormat="1" x14ac:dyDescent="0.25">
      <c r="A526" s="21" t="s">
        <v>0</v>
      </c>
      <c r="C526" s="20" t="s">
        <v>1206</v>
      </c>
      <c r="E526" s="2"/>
    </row>
    <row r="527" spans="1:6" s="19" customFormat="1" x14ac:dyDescent="0.25">
      <c r="A527" s="21">
        <v>1</v>
      </c>
      <c r="B527" s="19" t="s">
        <v>4</v>
      </c>
      <c r="C527" s="20">
        <v>14</v>
      </c>
      <c r="D527" s="19" t="s">
        <v>1191</v>
      </c>
      <c r="E527" s="2"/>
    </row>
    <row r="528" spans="1:6" s="19" customFormat="1" x14ac:dyDescent="0.25">
      <c r="A528" s="21"/>
      <c r="B528" s="19" t="s">
        <v>480</v>
      </c>
      <c r="C528" s="23"/>
      <c r="E528" s="2"/>
    </row>
    <row r="529" spans="1:6" s="19" customFormat="1" x14ac:dyDescent="0.25">
      <c r="A529" s="21" t="s">
        <v>27</v>
      </c>
      <c r="C529" s="23" t="s">
        <v>1207</v>
      </c>
      <c r="E529" s="2"/>
    </row>
    <row r="530" spans="1:6" s="19" customFormat="1" x14ac:dyDescent="0.25">
      <c r="A530" s="21">
        <v>2</v>
      </c>
      <c r="B530" s="19" t="s">
        <v>20</v>
      </c>
      <c r="C530" s="20">
        <v>9</v>
      </c>
      <c r="D530" s="19" t="s">
        <v>1191</v>
      </c>
      <c r="E530" s="2"/>
    </row>
    <row r="531" spans="1:6" s="19" customFormat="1" x14ac:dyDescent="0.25">
      <c r="A531" s="21"/>
      <c r="B531" s="19" t="s">
        <v>480</v>
      </c>
      <c r="C531" s="23"/>
      <c r="E531" s="2"/>
    </row>
    <row r="532" spans="1:6" x14ac:dyDescent="0.25">
      <c r="A532" s="1" t="s">
        <v>1208</v>
      </c>
      <c r="C532" s="23" t="s">
        <v>548</v>
      </c>
      <c r="E532" s="2"/>
    </row>
    <row r="533" spans="1:6" x14ac:dyDescent="0.25">
      <c r="A533" s="1" t="s">
        <v>0</v>
      </c>
      <c r="C533" s="23"/>
      <c r="D533" s="1" t="s">
        <v>152</v>
      </c>
      <c r="E533" s="2">
        <f>SUM(C534:C540)/7</f>
        <v>37.164285714285711</v>
      </c>
      <c r="F533" t="s">
        <v>153</v>
      </c>
    </row>
    <row r="534" spans="1:6" x14ac:dyDescent="0.25">
      <c r="A534" s="1">
        <v>1</v>
      </c>
      <c r="B534" t="s">
        <v>163</v>
      </c>
      <c r="C534" s="23">
        <v>50.75</v>
      </c>
      <c r="D534" t="s">
        <v>391</v>
      </c>
      <c r="E534" s="2"/>
    </row>
    <row r="535" spans="1:6" x14ac:dyDescent="0.25">
      <c r="A535" s="1">
        <v>2</v>
      </c>
      <c r="B535" t="s">
        <v>343</v>
      </c>
      <c r="C535" s="23">
        <v>40.799999999999997</v>
      </c>
      <c r="D535" t="s">
        <v>391</v>
      </c>
      <c r="E535" s="2"/>
    </row>
    <row r="536" spans="1:6" x14ac:dyDescent="0.25">
      <c r="A536" s="1">
        <v>3</v>
      </c>
      <c r="B536" t="s">
        <v>308</v>
      </c>
      <c r="C536" s="23">
        <v>37.950000000000003</v>
      </c>
      <c r="D536" t="s">
        <v>391</v>
      </c>
      <c r="E536" s="2"/>
    </row>
    <row r="537" spans="1:6" x14ac:dyDescent="0.25">
      <c r="A537" s="1">
        <v>4</v>
      </c>
      <c r="B537" t="s">
        <v>205</v>
      </c>
      <c r="C537" s="23">
        <v>37.950000000000003</v>
      </c>
      <c r="D537" t="s">
        <v>391</v>
      </c>
      <c r="E537" s="2"/>
    </row>
    <row r="538" spans="1:6" x14ac:dyDescent="0.25">
      <c r="A538" s="1">
        <v>5</v>
      </c>
      <c r="B538" t="s">
        <v>208</v>
      </c>
      <c r="C538" s="23">
        <v>37.799999999999997</v>
      </c>
      <c r="D538" t="s">
        <v>391</v>
      </c>
      <c r="E538" s="2"/>
    </row>
    <row r="539" spans="1:6" x14ac:dyDescent="0.25">
      <c r="A539" s="1">
        <v>6</v>
      </c>
      <c r="B539" t="s">
        <v>4</v>
      </c>
      <c r="C539" s="23">
        <v>32.25</v>
      </c>
      <c r="D539" t="s">
        <v>319</v>
      </c>
      <c r="E539" s="2"/>
    </row>
    <row r="540" spans="1:6" x14ac:dyDescent="0.25">
      <c r="A540" s="1">
        <v>7</v>
      </c>
      <c r="B540" t="s">
        <v>249</v>
      </c>
      <c r="C540" s="23">
        <v>22.65</v>
      </c>
      <c r="D540" t="s">
        <v>391</v>
      </c>
      <c r="E540" s="2"/>
    </row>
    <row r="541" spans="1:6" x14ac:dyDescent="0.25">
      <c r="A541" s="1"/>
      <c r="B541" t="s">
        <v>480</v>
      </c>
      <c r="C541" s="23"/>
      <c r="E541" s="2"/>
    </row>
    <row r="542" spans="1:6" x14ac:dyDescent="0.25">
      <c r="A542" s="1" t="s">
        <v>27</v>
      </c>
      <c r="C542" s="23"/>
      <c r="D542" s="1" t="s">
        <v>152</v>
      </c>
      <c r="E542" s="2">
        <f>SUM(C543:C544)/2</f>
        <v>29.75</v>
      </c>
      <c r="F542" t="s">
        <v>153</v>
      </c>
    </row>
    <row r="543" spans="1:6" x14ac:dyDescent="0.25">
      <c r="A543" s="1">
        <v>1</v>
      </c>
      <c r="B543" t="s">
        <v>20</v>
      </c>
      <c r="C543" s="23">
        <v>32.25</v>
      </c>
      <c r="D543" t="s">
        <v>319</v>
      </c>
      <c r="E543" s="2"/>
    </row>
    <row r="544" spans="1:6" x14ac:dyDescent="0.25">
      <c r="A544" s="1">
        <v>2</v>
      </c>
      <c r="B544" t="s">
        <v>194</v>
      </c>
      <c r="C544" s="23">
        <v>27.25</v>
      </c>
      <c r="D544" t="s">
        <v>319</v>
      </c>
      <c r="E544" s="2"/>
    </row>
    <row r="545" spans="1:6" x14ac:dyDescent="0.25">
      <c r="A545" s="1"/>
      <c r="C545" s="23"/>
      <c r="E545" s="2"/>
    </row>
    <row r="546" spans="1:6" x14ac:dyDescent="0.25">
      <c r="A546" s="1"/>
      <c r="B546" t="s">
        <v>480</v>
      </c>
      <c r="C546" s="23"/>
      <c r="E546" s="2"/>
    </row>
    <row r="547" spans="1:6" x14ac:dyDescent="0.25">
      <c r="A547" s="1"/>
      <c r="C547" s="23"/>
      <c r="E547" s="2"/>
    </row>
    <row r="548" spans="1:6" x14ac:dyDescent="0.25">
      <c r="A548" s="1" t="s">
        <v>597</v>
      </c>
      <c r="C548" s="23" t="s">
        <v>548</v>
      </c>
      <c r="E548" s="2"/>
    </row>
    <row r="549" spans="1:6" x14ac:dyDescent="0.25">
      <c r="A549" s="1" t="s">
        <v>0</v>
      </c>
      <c r="C549" s="23"/>
      <c r="D549" s="1" t="s">
        <v>152</v>
      </c>
      <c r="E549" s="2">
        <f>SUM(C550:C559)/10</f>
        <v>17.475000000000001</v>
      </c>
      <c r="F549" t="s">
        <v>153</v>
      </c>
    </row>
    <row r="550" spans="1:6" x14ac:dyDescent="0.25">
      <c r="A550" s="1">
        <v>1</v>
      </c>
      <c r="B550" t="s">
        <v>163</v>
      </c>
      <c r="C550" s="23">
        <v>23.35</v>
      </c>
      <c r="D550" t="s">
        <v>197</v>
      </c>
      <c r="E550" s="2"/>
    </row>
    <row r="551" spans="1:6" x14ac:dyDescent="0.25">
      <c r="A551" s="1">
        <v>2</v>
      </c>
      <c r="B551" t="s">
        <v>520</v>
      </c>
      <c r="C551" s="23">
        <v>22.15</v>
      </c>
      <c r="D551" t="s">
        <v>992</v>
      </c>
    </row>
    <row r="552" spans="1:6" x14ac:dyDescent="0.25">
      <c r="A552" s="1">
        <v>3</v>
      </c>
      <c r="B552" t="s">
        <v>4</v>
      </c>
      <c r="C552" s="23">
        <v>22</v>
      </c>
      <c r="D552" t="s">
        <v>319</v>
      </c>
      <c r="E552" s="2"/>
    </row>
    <row r="553" spans="1:6" x14ac:dyDescent="0.25">
      <c r="A553" s="1">
        <v>4</v>
      </c>
      <c r="B553" t="s">
        <v>519</v>
      </c>
      <c r="C553" s="23">
        <v>20.95</v>
      </c>
      <c r="D553" t="s">
        <v>197</v>
      </c>
      <c r="E553" s="2"/>
    </row>
    <row r="554" spans="1:6" x14ac:dyDescent="0.25">
      <c r="A554" s="1">
        <v>5</v>
      </c>
      <c r="B554" t="s">
        <v>334</v>
      </c>
      <c r="C554" s="23">
        <v>18.45</v>
      </c>
      <c r="D554" t="s">
        <v>197</v>
      </c>
      <c r="E554" s="2"/>
    </row>
    <row r="555" spans="1:6" x14ac:dyDescent="0.25">
      <c r="A555" s="1">
        <v>5</v>
      </c>
      <c r="B555" t="s">
        <v>33</v>
      </c>
      <c r="C555" s="23">
        <v>15.9</v>
      </c>
      <c r="D555" t="s">
        <v>197</v>
      </c>
      <c r="E555" s="2"/>
    </row>
    <row r="556" spans="1:6" x14ac:dyDescent="0.25">
      <c r="A556" s="1">
        <v>5</v>
      </c>
      <c r="B556" t="s">
        <v>521</v>
      </c>
      <c r="C556" s="23">
        <v>15.9</v>
      </c>
      <c r="D556" t="s">
        <v>197</v>
      </c>
      <c r="E556" s="2"/>
    </row>
    <row r="557" spans="1:6" x14ac:dyDescent="0.25">
      <c r="A557" s="1">
        <v>8</v>
      </c>
      <c r="B557" t="s">
        <v>232</v>
      </c>
      <c r="C557" s="23">
        <v>12.75</v>
      </c>
      <c r="D557" t="s">
        <v>485</v>
      </c>
      <c r="E557" s="2"/>
    </row>
    <row r="558" spans="1:6" x14ac:dyDescent="0.25">
      <c r="A558" s="1">
        <v>9</v>
      </c>
      <c r="B558" t="s">
        <v>171</v>
      </c>
      <c r="C558" s="23">
        <v>12.55</v>
      </c>
      <c r="D558" t="s">
        <v>319</v>
      </c>
      <c r="E558" s="2"/>
    </row>
    <row r="559" spans="1:6" x14ac:dyDescent="0.25">
      <c r="A559" s="1">
        <v>10</v>
      </c>
      <c r="B559" t="s">
        <v>126</v>
      </c>
      <c r="C559" s="23">
        <v>10.75</v>
      </c>
      <c r="D559" t="s">
        <v>485</v>
      </c>
      <c r="E559" s="2"/>
    </row>
    <row r="560" spans="1:6" x14ac:dyDescent="0.25">
      <c r="A560" s="1"/>
      <c r="B560" t="s">
        <v>480</v>
      </c>
      <c r="C560" s="23"/>
      <c r="E560" s="2"/>
    </row>
    <row r="561" spans="1:6" x14ac:dyDescent="0.25">
      <c r="A561" s="1" t="s">
        <v>18</v>
      </c>
      <c r="C561" s="23"/>
      <c r="D561" s="1" t="s">
        <v>152</v>
      </c>
      <c r="E561" s="2">
        <f>SUM(C562:C566)/5</f>
        <v>9.468</v>
      </c>
      <c r="F561" t="s">
        <v>153</v>
      </c>
    </row>
    <row r="562" spans="1:6" x14ac:dyDescent="0.25">
      <c r="A562" s="1">
        <v>1</v>
      </c>
      <c r="B562" t="s">
        <v>522</v>
      </c>
      <c r="C562" s="23">
        <v>14.95</v>
      </c>
      <c r="D562" t="s">
        <v>319</v>
      </c>
      <c r="E562" s="2"/>
    </row>
    <row r="563" spans="1:6" x14ac:dyDescent="0.25">
      <c r="A563" s="1">
        <v>2</v>
      </c>
      <c r="B563" t="s">
        <v>523</v>
      </c>
      <c r="C563" s="23">
        <v>12.55</v>
      </c>
      <c r="D563" t="s">
        <v>319</v>
      </c>
      <c r="E563" s="2"/>
    </row>
    <row r="564" spans="1:6" x14ac:dyDescent="0.25">
      <c r="A564" s="1">
        <v>3</v>
      </c>
      <c r="B564" t="s">
        <v>245</v>
      </c>
      <c r="C564" s="23">
        <v>8.2799999999999994</v>
      </c>
      <c r="D564" t="s">
        <v>485</v>
      </c>
      <c r="E564" s="2"/>
    </row>
    <row r="565" spans="1:6" x14ac:dyDescent="0.25">
      <c r="A565" s="1">
        <v>4</v>
      </c>
      <c r="B565" t="s">
        <v>271</v>
      </c>
      <c r="C565" s="23">
        <v>5.94</v>
      </c>
      <c r="D565" t="s">
        <v>197</v>
      </c>
      <c r="E565" s="2"/>
    </row>
    <row r="566" spans="1:6" x14ac:dyDescent="0.25">
      <c r="A566" s="1">
        <v>5</v>
      </c>
      <c r="B566" t="s">
        <v>195</v>
      </c>
      <c r="C566" s="23">
        <v>5.62</v>
      </c>
      <c r="D566" t="s">
        <v>197</v>
      </c>
      <c r="E566" s="2"/>
    </row>
    <row r="567" spans="1:6" x14ac:dyDescent="0.25">
      <c r="A567" s="1"/>
      <c r="C567" s="23"/>
      <c r="E567" s="2"/>
    </row>
    <row r="568" spans="1:6" x14ac:dyDescent="0.25">
      <c r="A568" s="1"/>
      <c r="B568" t="s">
        <v>480</v>
      </c>
      <c r="C568" s="23"/>
      <c r="D568" s="19"/>
      <c r="E568" s="2"/>
      <c r="F568" s="19"/>
    </row>
    <row r="569" spans="1:6" x14ac:dyDescent="0.25">
      <c r="A569" s="1" t="s">
        <v>598</v>
      </c>
      <c r="C569" s="23"/>
      <c r="D569" s="19"/>
      <c r="E569" s="2"/>
      <c r="F569" s="19"/>
    </row>
    <row r="570" spans="1:6" x14ac:dyDescent="0.25">
      <c r="A570" s="1" t="s">
        <v>0</v>
      </c>
      <c r="C570" s="23"/>
      <c r="E570" s="2"/>
    </row>
    <row r="571" spans="1:6" x14ac:dyDescent="0.25">
      <c r="A571" s="1" t="s">
        <v>27</v>
      </c>
      <c r="B571" s="19"/>
      <c r="C571" s="23"/>
      <c r="E571" s="2"/>
    </row>
    <row r="572" spans="1:6" x14ac:dyDescent="0.25">
      <c r="A572" s="1"/>
      <c r="B572" s="19" t="s">
        <v>480</v>
      </c>
      <c r="C572" s="23"/>
      <c r="E572" s="2"/>
    </row>
    <row r="573" spans="1:6" x14ac:dyDescent="0.25">
      <c r="A573" s="21" t="s">
        <v>373</v>
      </c>
      <c r="B573" s="19"/>
      <c r="C573" s="23" t="s">
        <v>548</v>
      </c>
      <c r="D573" s="19"/>
      <c r="E573" s="2"/>
      <c r="F573" s="19"/>
    </row>
    <row r="574" spans="1:6" x14ac:dyDescent="0.25">
      <c r="A574" s="21" t="s">
        <v>0</v>
      </c>
      <c r="B574" s="19"/>
      <c r="C574" s="23"/>
      <c r="D574" s="19"/>
      <c r="E574" s="2"/>
      <c r="F574" s="19"/>
    </row>
    <row r="575" spans="1:6" x14ac:dyDescent="0.25">
      <c r="A575" s="21">
        <v>1</v>
      </c>
      <c r="B575" s="19" t="s">
        <v>4</v>
      </c>
      <c r="C575" s="23">
        <v>15.1</v>
      </c>
      <c r="D575" s="19" t="s">
        <v>586</v>
      </c>
      <c r="E575" s="2"/>
      <c r="F575" s="19"/>
    </row>
    <row r="576" spans="1:6" x14ac:dyDescent="0.25">
      <c r="A576" s="19"/>
      <c r="B576" s="19" t="s">
        <v>480</v>
      </c>
      <c r="C576" s="23"/>
      <c r="D576" s="19"/>
      <c r="E576" s="2"/>
      <c r="F576" s="19"/>
    </row>
    <row r="577" spans="1:6" x14ac:dyDescent="0.25">
      <c r="A577" s="21" t="s">
        <v>27</v>
      </c>
      <c r="B577" s="19"/>
      <c r="C577" s="23"/>
      <c r="D577" s="19"/>
      <c r="E577" s="2"/>
      <c r="F577" s="19"/>
    </row>
    <row r="578" spans="1:6" x14ac:dyDescent="0.25">
      <c r="A578" s="21"/>
      <c r="B578" s="19" t="s">
        <v>480</v>
      </c>
      <c r="C578" s="23"/>
      <c r="D578" s="19"/>
      <c r="E578" s="2"/>
      <c r="F578" s="19"/>
    </row>
    <row r="579" spans="1:6" x14ac:dyDescent="0.25">
      <c r="A579" s="21" t="s">
        <v>596</v>
      </c>
      <c r="B579" s="19"/>
      <c r="C579" s="23"/>
      <c r="D579" s="19"/>
      <c r="E579" s="2"/>
      <c r="F579" s="19"/>
    </row>
    <row r="580" spans="1:6" x14ac:dyDescent="0.25">
      <c r="A580" s="21" t="s">
        <v>0</v>
      </c>
      <c r="B580" s="19"/>
      <c r="C580" s="23" t="s">
        <v>300</v>
      </c>
      <c r="D580" s="19"/>
      <c r="E580" s="2"/>
      <c r="F580" s="19"/>
    </row>
    <row r="581" spans="1:6" x14ac:dyDescent="0.25">
      <c r="A581" s="21">
        <v>1</v>
      </c>
      <c r="B581" s="19" t="s">
        <v>4</v>
      </c>
      <c r="C581" s="23">
        <v>21</v>
      </c>
      <c r="D581" s="19" t="s">
        <v>586</v>
      </c>
      <c r="E581" s="2"/>
      <c r="F581" s="19"/>
    </row>
    <row r="582" spans="1:6" x14ac:dyDescent="0.25">
      <c r="A582" s="19"/>
      <c r="B582" s="19" t="s">
        <v>480</v>
      </c>
      <c r="C582" s="23"/>
      <c r="D582" s="19"/>
      <c r="E582" s="2"/>
      <c r="F582" s="19"/>
    </row>
    <row r="583" spans="1:6" x14ac:dyDescent="0.25">
      <c r="A583" s="21" t="s">
        <v>27</v>
      </c>
      <c r="B583" s="19"/>
      <c r="C583" s="23"/>
      <c r="D583" s="19"/>
      <c r="E583" s="2"/>
      <c r="F583" s="19"/>
    </row>
    <row r="584" spans="1:6" x14ac:dyDescent="0.25">
      <c r="A584" s="21"/>
      <c r="B584" s="19"/>
      <c r="C584" s="23"/>
      <c r="D584" s="19"/>
      <c r="E584" s="2"/>
      <c r="F584" s="19"/>
    </row>
    <row r="585" spans="1:6" x14ac:dyDescent="0.25">
      <c r="A585" s="1"/>
      <c r="B585" t="s">
        <v>480</v>
      </c>
      <c r="C585" s="23"/>
      <c r="E585" s="2"/>
    </row>
    <row r="586" spans="1:6" x14ac:dyDescent="0.25">
      <c r="A586" s="1" t="s">
        <v>55</v>
      </c>
      <c r="C586" s="23" t="s">
        <v>548</v>
      </c>
      <c r="E586" s="2"/>
    </row>
    <row r="587" spans="1:6" x14ac:dyDescent="0.25">
      <c r="A587" s="1" t="s">
        <v>0</v>
      </c>
      <c r="C587" s="23"/>
      <c r="D587" s="1" t="s">
        <v>152</v>
      </c>
      <c r="E587" s="2">
        <f>SUM(C588:C589)/2</f>
        <v>26.85</v>
      </c>
      <c r="F587" t="s">
        <v>153</v>
      </c>
    </row>
    <row r="588" spans="1:6" x14ac:dyDescent="0.25">
      <c r="A588" s="1">
        <v>1</v>
      </c>
      <c r="B588" t="s">
        <v>4</v>
      </c>
      <c r="C588" s="23">
        <v>29.3</v>
      </c>
      <c r="D588" t="s">
        <v>485</v>
      </c>
      <c r="E588" s="2"/>
    </row>
    <row r="589" spans="1:6" x14ac:dyDescent="0.25">
      <c r="A589" s="1">
        <v>2</v>
      </c>
      <c r="B589" t="s">
        <v>232</v>
      </c>
      <c r="C589" s="23">
        <v>24.4</v>
      </c>
      <c r="D589" t="s">
        <v>485</v>
      </c>
      <c r="E589" s="2"/>
    </row>
    <row r="590" spans="1:6" x14ac:dyDescent="0.25">
      <c r="A590" s="1"/>
      <c r="B590" t="s">
        <v>480</v>
      </c>
      <c r="C590" s="23"/>
      <c r="E590" s="2"/>
    </row>
    <row r="591" spans="1:6" x14ac:dyDescent="0.25">
      <c r="A591" s="1" t="s">
        <v>18</v>
      </c>
      <c r="C591" s="23"/>
      <c r="D591" s="1" t="s">
        <v>152</v>
      </c>
      <c r="E591" s="2">
        <f>SUM(C592:C593)/2</f>
        <v>18</v>
      </c>
      <c r="F591" t="s">
        <v>153</v>
      </c>
    </row>
    <row r="592" spans="1:6" x14ac:dyDescent="0.25">
      <c r="A592" s="1">
        <v>1</v>
      </c>
      <c r="B592" t="s">
        <v>20</v>
      </c>
      <c r="C592" s="23">
        <v>20.25</v>
      </c>
      <c r="D592" t="s">
        <v>485</v>
      </c>
      <c r="E592" s="2"/>
    </row>
    <row r="593" spans="1:6" x14ac:dyDescent="0.25">
      <c r="A593" s="1">
        <v>2</v>
      </c>
      <c r="B593" t="s">
        <v>245</v>
      </c>
      <c r="C593" s="23">
        <v>15.75</v>
      </c>
      <c r="D593" t="s">
        <v>485</v>
      </c>
      <c r="E593" s="2"/>
    </row>
    <row r="594" spans="1:6" x14ac:dyDescent="0.25">
      <c r="A594" s="1"/>
      <c r="C594" s="23"/>
      <c r="E594" s="2"/>
    </row>
    <row r="595" spans="1:6" x14ac:dyDescent="0.25">
      <c r="A595" s="1"/>
      <c r="B595" t="s">
        <v>480</v>
      </c>
      <c r="C595" s="23"/>
      <c r="E595" s="2"/>
    </row>
    <row r="596" spans="1:6" x14ac:dyDescent="0.25">
      <c r="A596" s="19" t="s">
        <v>635</v>
      </c>
      <c r="B596" s="19"/>
      <c r="C596" s="44" t="s">
        <v>636</v>
      </c>
      <c r="D596" s="19"/>
      <c r="E596" s="2"/>
      <c r="F596" s="19"/>
    </row>
    <row r="597" spans="1:6" x14ac:dyDescent="0.25">
      <c r="A597" s="21">
        <v>1</v>
      </c>
      <c r="B597" s="22" t="s">
        <v>637</v>
      </c>
      <c r="C597" s="28">
        <v>95</v>
      </c>
      <c r="D597" s="22" t="s">
        <v>628</v>
      </c>
      <c r="E597" s="2"/>
      <c r="F597" s="19"/>
    </row>
    <row r="598" spans="1:6" x14ac:dyDescent="0.25">
      <c r="A598" s="21">
        <v>2</v>
      </c>
      <c r="B598" s="22" t="s">
        <v>633</v>
      </c>
      <c r="C598" s="28">
        <v>65.75</v>
      </c>
      <c r="D598" s="22" t="s">
        <v>628</v>
      </c>
      <c r="E598" s="2"/>
      <c r="F598" s="19"/>
    </row>
    <row r="599" spans="1:6" x14ac:dyDescent="0.25">
      <c r="A599" s="21"/>
      <c r="B599" s="19"/>
      <c r="C599" s="20"/>
      <c r="D599" s="22"/>
      <c r="E599" s="2"/>
      <c r="F599" s="19"/>
    </row>
    <row r="600" spans="1:6" x14ac:dyDescent="0.25">
      <c r="A600" s="21"/>
      <c r="B600" s="19" t="s">
        <v>480</v>
      </c>
      <c r="C600" s="23"/>
      <c r="D600" s="19"/>
      <c r="E600" s="2"/>
      <c r="F600" s="19"/>
    </row>
  </sheetData>
  <sortState ref="B128:F164">
    <sortCondition descending="1" ref="C128:C164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2"/>
  <sheetViews>
    <sheetView topLeftCell="A31" workbookViewId="0">
      <selection activeCell="A38" sqref="A38:F50"/>
    </sheetView>
  </sheetViews>
  <sheetFormatPr baseColWidth="10" defaultRowHeight="15" x14ac:dyDescent="0.25"/>
  <cols>
    <col min="1" max="1" width="5" customWidth="1"/>
    <col min="2" max="2" width="20.28515625" customWidth="1"/>
    <col min="4" max="4" width="32" customWidth="1"/>
  </cols>
  <sheetData>
    <row r="1" spans="1:6" x14ac:dyDescent="0.25">
      <c r="A1" s="1"/>
      <c r="C1" s="23"/>
      <c r="E1" s="2"/>
    </row>
    <row r="2" spans="1:6" x14ac:dyDescent="0.25">
      <c r="A2" s="1" t="s">
        <v>96</v>
      </c>
      <c r="C2" s="23"/>
      <c r="E2" s="2"/>
    </row>
    <row r="3" spans="1:6" x14ac:dyDescent="0.25">
      <c r="A3" s="1" t="s">
        <v>97</v>
      </c>
      <c r="C3" s="23"/>
      <c r="E3" s="2"/>
    </row>
    <row r="4" spans="1:6" x14ac:dyDescent="0.25">
      <c r="A4" s="1" t="s">
        <v>98</v>
      </c>
      <c r="C4" s="23"/>
      <c r="E4" s="2"/>
    </row>
    <row r="5" spans="1:6" x14ac:dyDescent="0.25">
      <c r="A5" s="1"/>
      <c r="C5" s="23"/>
      <c r="E5" s="2"/>
    </row>
    <row r="6" spans="1:6" x14ac:dyDescent="0.25">
      <c r="A6" s="1" t="s">
        <v>99</v>
      </c>
      <c r="C6" s="23"/>
      <c r="E6" s="2"/>
    </row>
    <row r="7" spans="1:6" x14ac:dyDescent="0.25">
      <c r="A7" s="1"/>
      <c r="C7" s="23"/>
      <c r="E7" s="2"/>
    </row>
    <row r="8" spans="1:6" x14ac:dyDescent="0.25">
      <c r="A8" s="1" t="s">
        <v>100</v>
      </c>
      <c r="C8" s="23"/>
      <c r="E8" s="2"/>
    </row>
    <row r="9" spans="1:6" x14ac:dyDescent="0.25">
      <c r="A9" s="1" t="s">
        <v>31</v>
      </c>
      <c r="C9" s="23"/>
      <c r="D9" s="7" t="s">
        <v>152</v>
      </c>
      <c r="E9" s="2">
        <f>SUM(C10:C26)/17</f>
        <v>64.052941176470583</v>
      </c>
      <c r="F9" t="s">
        <v>153</v>
      </c>
    </row>
    <row r="10" spans="1:6" x14ac:dyDescent="0.25">
      <c r="A10" s="1">
        <v>1</v>
      </c>
      <c r="B10" t="s">
        <v>138</v>
      </c>
      <c r="C10" s="23">
        <v>91.3</v>
      </c>
      <c r="D10" t="s">
        <v>266</v>
      </c>
      <c r="E10" s="2"/>
    </row>
    <row r="11" spans="1:6" x14ac:dyDescent="0.25">
      <c r="A11" s="1">
        <v>2</v>
      </c>
      <c r="B11" t="s">
        <v>33</v>
      </c>
      <c r="C11" s="23">
        <v>88.4</v>
      </c>
      <c r="D11" t="s">
        <v>266</v>
      </c>
      <c r="E11" s="2"/>
    </row>
    <row r="12" spans="1:6" x14ac:dyDescent="0.25">
      <c r="A12" s="1">
        <v>3</v>
      </c>
      <c r="B12" t="s">
        <v>4</v>
      </c>
      <c r="C12" s="23">
        <v>84.8</v>
      </c>
      <c r="D12" t="s">
        <v>266</v>
      </c>
      <c r="E12" s="2"/>
    </row>
    <row r="13" spans="1:6" x14ac:dyDescent="0.25">
      <c r="A13" s="1">
        <v>4</v>
      </c>
      <c r="B13" t="s">
        <v>308</v>
      </c>
      <c r="C13" s="23">
        <v>78.400000000000006</v>
      </c>
      <c r="D13" t="s">
        <v>266</v>
      </c>
      <c r="E13" s="2"/>
    </row>
    <row r="14" spans="1:6" x14ac:dyDescent="0.25">
      <c r="A14" s="1">
        <v>5</v>
      </c>
      <c r="B14" t="s">
        <v>6</v>
      </c>
      <c r="C14" s="23">
        <v>75.099999999999994</v>
      </c>
      <c r="D14" t="s">
        <v>266</v>
      </c>
      <c r="E14" s="2"/>
    </row>
    <row r="15" spans="1:6" x14ac:dyDescent="0.25">
      <c r="A15" s="1">
        <v>6</v>
      </c>
      <c r="B15" t="s">
        <v>212</v>
      </c>
      <c r="C15" s="23">
        <v>69.900000000000006</v>
      </c>
      <c r="D15" t="s">
        <v>266</v>
      </c>
      <c r="E15" s="2"/>
    </row>
    <row r="16" spans="1:6" x14ac:dyDescent="0.25">
      <c r="A16" s="1">
        <v>7</v>
      </c>
      <c r="B16" t="s">
        <v>418</v>
      </c>
      <c r="C16" s="23">
        <v>67.099999999999994</v>
      </c>
      <c r="D16" t="s">
        <v>266</v>
      </c>
      <c r="E16" s="2"/>
    </row>
    <row r="17" spans="1:6" x14ac:dyDescent="0.25">
      <c r="A17" s="1">
        <v>8</v>
      </c>
      <c r="B17" t="s">
        <v>392</v>
      </c>
      <c r="C17" s="23">
        <v>66.8</v>
      </c>
      <c r="D17" t="s">
        <v>266</v>
      </c>
      <c r="E17" s="2"/>
    </row>
    <row r="18" spans="1:6" x14ac:dyDescent="0.25">
      <c r="A18" s="21">
        <v>9</v>
      </c>
      <c r="B18" s="21" t="s">
        <v>933</v>
      </c>
      <c r="C18" s="20">
        <v>66</v>
      </c>
      <c r="D18" s="19" t="s">
        <v>948</v>
      </c>
      <c r="E18" s="2"/>
      <c r="F18" s="19"/>
    </row>
    <row r="19" spans="1:6" x14ac:dyDescent="0.25">
      <c r="A19" s="1">
        <v>10</v>
      </c>
      <c r="B19" s="21" t="s">
        <v>3</v>
      </c>
      <c r="C19" s="23">
        <v>63.4</v>
      </c>
      <c r="D19" t="s">
        <v>266</v>
      </c>
      <c r="E19" s="2"/>
    </row>
    <row r="20" spans="1:6" x14ac:dyDescent="0.25">
      <c r="A20" s="21">
        <v>11</v>
      </c>
      <c r="B20" s="21" t="s">
        <v>419</v>
      </c>
      <c r="C20" s="23">
        <v>62.2</v>
      </c>
      <c r="D20" t="s">
        <v>266</v>
      </c>
      <c r="E20" s="2"/>
    </row>
    <row r="21" spans="1:6" x14ac:dyDescent="0.25">
      <c r="A21" s="21">
        <v>12</v>
      </c>
      <c r="B21" s="21" t="s">
        <v>420</v>
      </c>
      <c r="C21" s="23">
        <v>59.1</v>
      </c>
      <c r="D21" t="s">
        <v>266</v>
      </c>
      <c r="E21" s="2"/>
    </row>
    <row r="22" spans="1:6" x14ac:dyDescent="0.25">
      <c r="A22" s="21">
        <v>13</v>
      </c>
      <c r="B22" s="21" t="s">
        <v>421</v>
      </c>
      <c r="C22" s="23">
        <v>54.3</v>
      </c>
      <c r="D22" t="s">
        <v>266</v>
      </c>
      <c r="E22" s="2"/>
    </row>
    <row r="23" spans="1:6" x14ac:dyDescent="0.25">
      <c r="A23" s="21">
        <v>14</v>
      </c>
      <c r="B23" s="21" t="s">
        <v>934</v>
      </c>
      <c r="C23" s="20">
        <v>52.5</v>
      </c>
      <c r="D23" s="19" t="s">
        <v>948</v>
      </c>
      <c r="E23" s="2"/>
      <c r="F23" s="19"/>
    </row>
    <row r="24" spans="1:6" x14ac:dyDescent="0.25">
      <c r="A24" s="21">
        <v>15</v>
      </c>
      <c r="B24" s="21" t="s">
        <v>343</v>
      </c>
      <c r="C24" s="20">
        <v>52.8</v>
      </c>
      <c r="D24" s="19" t="s">
        <v>948</v>
      </c>
      <c r="E24" s="2"/>
      <c r="F24" s="19"/>
    </row>
    <row r="25" spans="1:6" x14ac:dyDescent="0.25">
      <c r="A25" s="21">
        <v>16</v>
      </c>
      <c r="B25" s="21" t="s">
        <v>942</v>
      </c>
      <c r="C25" s="20">
        <v>46.8</v>
      </c>
      <c r="D25" s="19" t="s">
        <v>948</v>
      </c>
      <c r="E25" s="2"/>
      <c r="F25" s="19"/>
    </row>
    <row r="26" spans="1:6" x14ac:dyDescent="0.25">
      <c r="A26" s="21">
        <v>17</v>
      </c>
      <c r="B26" s="21" t="s">
        <v>770</v>
      </c>
      <c r="C26" s="20">
        <v>10</v>
      </c>
      <c r="D26" s="19" t="s">
        <v>948</v>
      </c>
      <c r="E26" s="2"/>
      <c r="F26" s="19"/>
    </row>
    <row r="27" spans="1:6" x14ac:dyDescent="0.25">
      <c r="A27" s="1"/>
      <c r="B27" t="s">
        <v>480</v>
      </c>
      <c r="C27" s="23"/>
      <c r="E27" s="2"/>
    </row>
    <row r="28" spans="1:6" x14ac:dyDescent="0.25">
      <c r="A28" s="1" t="s">
        <v>18</v>
      </c>
      <c r="C28" s="23"/>
      <c r="D28" s="7" t="s">
        <v>152</v>
      </c>
      <c r="E28" s="2">
        <f>SUM(C29:C34)/6</f>
        <v>45.400000000000006</v>
      </c>
      <c r="F28" s="2" t="s">
        <v>153</v>
      </c>
    </row>
    <row r="29" spans="1:6" x14ac:dyDescent="0.25">
      <c r="A29" s="1">
        <v>1</v>
      </c>
      <c r="B29" s="21" t="s">
        <v>422</v>
      </c>
      <c r="C29" s="23">
        <v>58.5</v>
      </c>
      <c r="D29" t="s">
        <v>266</v>
      </c>
      <c r="E29" s="2"/>
    </row>
    <row r="30" spans="1:6" x14ac:dyDescent="0.25">
      <c r="A30" s="1">
        <v>2</v>
      </c>
      <c r="B30" s="21" t="s">
        <v>223</v>
      </c>
      <c r="C30" s="23">
        <v>51</v>
      </c>
      <c r="D30" t="s">
        <v>266</v>
      </c>
      <c r="E30" s="2"/>
    </row>
    <row r="31" spans="1:6" x14ac:dyDescent="0.25">
      <c r="A31" s="1">
        <v>3</v>
      </c>
      <c r="B31" s="21" t="s">
        <v>270</v>
      </c>
      <c r="C31" s="23">
        <v>41.3</v>
      </c>
      <c r="D31" t="s">
        <v>266</v>
      </c>
      <c r="E31" s="2"/>
    </row>
    <row r="32" spans="1:6" x14ac:dyDescent="0.25">
      <c r="A32" s="1">
        <v>4</v>
      </c>
      <c r="B32" s="21" t="s">
        <v>195</v>
      </c>
      <c r="C32" s="23">
        <v>40.9</v>
      </c>
      <c r="D32" t="s">
        <v>266</v>
      </c>
      <c r="E32" s="2"/>
    </row>
    <row r="33" spans="1:9" x14ac:dyDescent="0.25">
      <c r="A33" s="1">
        <v>5</v>
      </c>
      <c r="B33" s="21" t="s">
        <v>423</v>
      </c>
      <c r="C33" s="23">
        <v>40.700000000000003</v>
      </c>
      <c r="D33" t="s">
        <v>266</v>
      </c>
      <c r="E33" s="2"/>
    </row>
    <row r="34" spans="1:9" x14ac:dyDescent="0.25">
      <c r="A34" s="1">
        <v>6</v>
      </c>
      <c r="B34" s="21" t="s">
        <v>20</v>
      </c>
      <c r="C34" s="20">
        <v>40</v>
      </c>
      <c r="D34" t="s">
        <v>948</v>
      </c>
      <c r="E34" s="2"/>
    </row>
    <row r="35" spans="1:9" x14ac:dyDescent="0.25">
      <c r="A35" s="1"/>
      <c r="B35" t="s">
        <v>480</v>
      </c>
      <c r="C35" s="23"/>
      <c r="E35" s="2"/>
    </row>
    <row r="36" spans="1:9" s="19" customFormat="1" x14ac:dyDescent="0.25">
      <c r="A36" s="21"/>
      <c r="C36" s="23"/>
      <c r="E36" s="2"/>
    </row>
    <row r="37" spans="1:9" s="19" customFormat="1" x14ac:dyDescent="0.25">
      <c r="A37" s="1" t="s">
        <v>566</v>
      </c>
      <c r="B37"/>
      <c r="C37" s="23"/>
      <c r="D37"/>
      <c r="E37" s="2"/>
      <c r="F37"/>
    </row>
    <row r="38" spans="1:9" s="19" customFormat="1" x14ac:dyDescent="0.25">
      <c r="A38" s="1" t="s">
        <v>0</v>
      </c>
      <c r="B38"/>
      <c r="C38" s="23"/>
      <c r="D38" t="s">
        <v>152</v>
      </c>
      <c r="E38" s="2">
        <f>SUM(C39:C46)/8</f>
        <v>62.727499999999999</v>
      </c>
      <c r="F38" t="s">
        <v>153</v>
      </c>
    </row>
    <row r="39" spans="1:9" s="19" customFormat="1" x14ac:dyDescent="0.25">
      <c r="A39" s="21">
        <v>1</v>
      </c>
      <c r="B39" s="19" t="s">
        <v>215</v>
      </c>
      <c r="C39" s="23">
        <v>100.55</v>
      </c>
      <c r="D39" s="19" t="s">
        <v>1036</v>
      </c>
      <c r="E39" s="2"/>
    </row>
    <row r="40" spans="1:9" s="19" customFormat="1" x14ac:dyDescent="0.25">
      <c r="A40" s="21">
        <v>2</v>
      </c>
      <c r="B40" s="19" t="s">
        <v>4</v>
      </c>
      <c r="C40" s="23">
        <v>90.65</v>
      </c>
      <c r="D40" s="19" t="s">
        <v>1036</v>
      </c>
      <c r="E40" s="2"/>
    </row>
    <row r="41" spans="1:9" s="19" customFormat="1" x14ac:dyDescent="0.25">
      <c r="A41" s="21">
        <v>3</v>
      </c>
      <c r="B41" s="8" t="s">
        <v>570</v>
      </c>
      <c r="C41" s="24">
        <v>72.819999999999993</v>
      </c>
      <c r="D41" s="11" t="s">
        <v>571</v>
      </c>
      <c r="E41" s="2"/>
      <c r="F41" s="9"/>
    </row>
    <row r="42" spans="1:9" s="19" customFormat="1" x14ac:dyDescent="0.25">
      <c r="A42" s="21">
        <v>4</v>
      </c>
      <c r="B42" s="8" t="s">
        <v>572</v>
      </c>
      <c r="C42" s="24">
        <v>58.64</v>
      </c>
      <c r="D42" s="11" t="s">
        <v>571</v>
      </c>
      <c r="E42" s="2"/>
      <c r="F42" s="9"/>
    </row>
    <row r="43" spans="1:9" s="19" customFormat="1" x14ac:dyDescent="0.25">
      <c r="A43" s="21">
        <v>5</v>
      </c>
      <c r="B43" s="8" t="s">
        <v>574</v>
      </c>
      <c r="C43" s="24">
        <v>56.86</v>
      </c>
      <c r="D43" s="11" t="s">
        <v>571</v>
      </c>
      <c r="E43" s="2"/>
      <c r="F43" s="10"/>
      <c r="I43" s="20"/>
    </row>
    <row r="44" spans="1:9" s="19" customFormat="1" x14ac:dyDescent="0.25">
      <c r="A44" s="21">
        <v>6</v>
      </c>
      <c r="B44" s="8" t="s">
        <v>573</v>
      </c>
      <c r="C44" s="24">
        <v>52</v>
      </c>
      <c r="D44" s="11" t="s">
        <v>571</v>
      </c>
      <c r="E44" s="2"/>
      <c r="F44" s="9"/>
    </row>
    <row r="45" spans="1:9" s="19" customFormat="1" x14ac:dyDescent="0.25">
      <c r="A45" s="21">
        <v>7</v>
      </c>
      <c r="B45" s="8" t="s">
        <v>575</v>
      </c>
      <c r="C45" s="24">
        <v>48.06</v>
      </c>
      <c r="D45" s="11" t="s">
        <v>571</v>
      </c>
      <c r="E45" s="2"/>
      <c r="F45" s="10"/>
    </row>
    <row r="46" spans="1:9" s="19" customFormat="1" x14ac:dyDescent="0.25">
      <c r="A46" s="21">
        <v>8</v>
      </c>
      <c r="B46" s="8" t="s">
        <v>576</v>
      </c>
      <c r="C46" s="24">
        <v>22.24</v>
      </c>
      <c r="D46" s="11" t="s">
        <v>571</v>
      </c>
      <c r="E46" s="2"/>
      <c r="F46" s="10"/>
    </row>
    <row r="47" spans="1:9" s="19" customFormat="1" x14ac:dyDescent="0.25">
      <c r="A47" s="21"/>
      <c r="B47" s="19" t="s">
        <v>480</v>
      </c>
      <c r="C47" s="24"/>
      <c r="D47" s="11"/>
      <c r="E47" s="2"/>
      <c r="F47" s="10"/>
    </row>
    <row r="48" spans="1:9" s="19" customFormat="1" x14ac:dyDescent="0.25">
      <c r="A48" s="21" t="s">
        <v>27</v>
      </c>
      <c r="B48" s="8"/>
      <c r="C48" s="24"/>
      <c r="D48" s="11"/>
      <c r="E48" s="2"/>
      <c r="F48" s="10"/>
    </row>
    <row r="49" spans="1:6" s="19" customFormat="1" x14ac:dyDescent="0.25">
      <c r="A49" s="21">
        <v>1</v>
      </c>
      <c r="B49" s="19" t="s">
        <v>1190</v>
      </c>
      <c r="C49" s="20">
        <v>37.9</v>
      </c>
      <c r="D49" s="11" t="s">
        <v>1191</v>
      </c>
      <c r="E49" s="2"/>
      <c r="F49" s="10"/>
    </row>
    <row r="50" spans="1:6" s="19" customFormat="1" x14ac:dyDescent="0.25">
      <c r="A50" s="1"/>
      <c r="B50" t="s">
        <v>480</v>
      </c>
      <c r="C50" s="23"/>
      <c r="D50"/>
      <c r="E50" s="2"/>
      <c r="F50"/>
    </row>
    <row r="51" spans="1:6" s="19" customFormat="1" x14ac:dyDescent="0.25"/>
    <row r="52" spans="1:6" s="19" customFormat="1" x14ac:dyDescent="0.25">
      <c r="A52" s="21" t="s">
        <v>982</v>
      </c>
      <c r="C52" s="23"/>
      <c r="E52" s="2"/>
    </row>
    <row r="53" spans="1:6" s="19" customFormat="1" x14ac:dyDescent="0.25">
      <c r="A53" s="21" t="s">
        <v>0</v>
      </c>
      <c r="C53" s="23" t="s">
        <v>263</v>
      </c>
      <c r="D53" s="21" t="s">
        <v>186</v>
      </c>
      <c r="E53" s="2">
        <f>SUM(C54:C56)/3</f>
        <v>12</v>
      </c>
      <c r="F53" s="2" t="s">
        <v>727</v>
      </c>
    </row>
    <row r="54" spans="1:6" s="19" customFormat="1" x14ac:dyDescent="0.25">
      <c r="A54" s="21">
        <v>1</v>
      </c>
      <c r="B54" s="26" t="s">
        <v>163</v>
      </c>
      <c r="C54" s="31">
        <v>15</v>
      </c>
      <c r="D54" s="19" t="s">
        <v>962</v>
      </c>
      <c r="E54" s="2"/>
    </row>
    <row r="55" spans="1:6" x14ac:dyDescent="0.25">
      <c r="A55" s="21">
        <v>2</v>
      </c>
      <c r="B55" s="26" t="s">
        <v>207</v>
      </c>
      <c r="C55" s="31">
        <v>12</v>
      </c>
      <c r="D55" s="19" t="s">
        <v>962</v>
      </c>
      <c r="E55" s="2"/>
      <c r="F55" s="19"/>
    </row>
    <row r="56" spans="1:6" x14ac:dyDescent="0.25">
      <c r="A56" s="21">
        <v>3</v>
      </c>
      <c r="B56" s="26" t="s">
        <v>4</v>
      </c>
      <c r="C56" s="31">
        <v>9</v>
      </c>
      <c r="D56" s="19" t="s">
        <v>962</v>
      </c>
      <c r="E56" s="2"/>
      <c r="F56" s="19"/>
    </row>
    <row r="57" spans="1:6" x14ac:dyDescent="0.25">
      <c r="A57" s="21"/>
      <c r="B57" s="19"/>
      <c r="C57" s="23" t="s">
        <v>611</v>
      </c>
      <c r="D57" s="19"/>
      <c r="E57" s="2"/>
      <c r="F57" s="19"/>
    </row>
    <row r="58" spans="1:6" x14ac:dyDescent="0.25">
      <c r="A58" s="21">
        <v>4</v>
      </c>
      <c r="B58" s="26" t="s">
        <v>343</v>
      </c>
      <c r="C58" s="31">
        <v>9</v>
      </c>
      <c r="D58" s="19" t="s">
        <v>962</v>
      </c>
      <c r="E58" s="2"/>
      <c r="F58" s="19"/>
    </row>
    <row r="59" spans="1:6" x14ac:dyDescent="0.25">
      <c r="A59" s="21">
        <v>5</v>
      </c>
      <c r="B59" s="26" t="s">
        <v>968</v>
      </c>
      <c r="C59" s="31">
        <v>8</v>
      </c>
      <c r="D59" s="19" t="s">
        <v>962</v>
      </c>
      <c r="E59" s="2"/>
      <c r="F59" s="19"/>
    </row>
    <row r="60" spans="1:6" x14ac:dyDescent="0.25">
      <c r="A60" s="21">
        <v>6</v>
      </c>
      <c r="B60" s="26" t="s">
        <v>287</v>
      </c>
      <c r="C60" s="31">
        <v>7</v>
      </c>
      <c r="D60" s="19" t="s">
        <v>962</v>
      </c>
      <c r="E60" s="2"/>
      <c r="F60" s="19"/>
    </row>
    <row r="61" spans="1:6" x14ac:dyDescent="0.25">
      <c r="A61" s="21">
        <v>6</v>
      </c>
      <c r="B61" s="26" t="s">
        <v>1</v>
      </c>
      <c r="C61" s="31">
        <v>7</v>
      </c>
      <c r="D61" s="19" t="s">
        <v>962</v>
      </c>
      <c r="E61" s="2"/>
      <c r="F61" s="19"/>
    </row>
    <row r="62" spans="1:6" s="19" customFormat="1" x14ac:dyDescent="0.25">
      <c r="A62" s="21">
        <v>8</v>
      </c>
      <c r="B62" t="s">
        <v>207</v>
      </c>
      <c r="C62" s="31">
        <v>5</v>
      </c>
      <c r="E62" s="2"/>
    </row>
    <row r="63" spans="1:6" x14ac:dyDescent="0.25">
      <c r="A63" s="21"/>
      <c r="B63" s="19"/>
      <c r="C63" s="23" t="s">
        <v>260</v>
      </c>
      <c r="D63" s="19"/>
      <c r="E63" s="2"/>
      <c r="F63" s="19"/>
    </row>
    <row r="64" spans="1:6" x14ac:dyDescent="0.25">
      <c r="A64" s="21">
        <v>9</v>
      </c>
      <c r="B64" s="26" t="s">
        <v>755</v>
      </c>
      <c r="C64" s="31">
        <v>17</v>
      </c>
      <c r="D64" s="19" t="s">
        <v>962</v>
      </c>
      <c r="E64" s="2"/>
      <c r="F64" s="19"/>
    </row>
    <row r="65" spans="1:6" x14ac:dyDescent="0.25">
      <c r="A65" s="21">
        <v>10</v>
      </c>
      <c r="B65" s="26" t="s">
        <v>330</v>
      </c>
      <c r="C65" s="31">
        <v>14</v>
      </c>
      <c r="D65" s="19" t="s">
        <v>962</v>
      </c>
      <c r="E65" s="2"/>
      <c r="F65" s="19"/>
    </row>
    <row r="66" spans="1:6" x14ac:dyDescent="0.25">
      <c r="A66" s="21">
        <v>11</v>
      </c>
      <c r="B66" s="26" t="s">
        <v>958</v>
      </c>
      <c r="C66" s="31">
        <v>12</v>
      </c>
      <c r="D66" s="19" t="s">
        <v>962</v>
      </c>
      <c r="E66" s="2"/>
      <c r="F66" s="19"/>
    </row>
    <row r="67" spans="1:6" s="19" customFormat="1" x14ac:dyDescent="0.25">
      <c r="A67" s="21">
        <v>12</v>
      </c>
      <c r="B67" t="s">
        <v>1042</v>
      </c>
      <c r="C67" s="31">
        <v>9</v>
      </c>
      <c r="D67" s="19" t="s">
        <v>1045</v>
      </c>
      <c r="E67" s="2"/>
    </row>
    <row r="68" spans="1:6" x14ac:dyDescent="0.25">
      <c r="A68" s="21">
        <v>13</v>
      </c>
      <c r="B68" s="26" t="s">
        <v>599</v>
      </c>
      <c r="C68" s="31">
        <v>7</v>
      </c>
      <c r="D68" s="19" t="s">
        <v>962</v>
      </c>
      <c r="E68" s="2"/>
      <c r="F68" s="19"/>
    </row>
    <row r="69" spans="1:6" s="19" customFormat="1" x14ac:dyDescent="0.25">
      <c r="A69" s="21">
        <v>14</v>
      </c>
      <c r="B69" t="s">
        <v>719</v>
      </c>
      <c r="C69" s="31">
        <v>6</v>
      </c>
      <c r="D69" s="19" t="s">
        <v>1045</v>
      </c>
      <c r="E69" s="2"/>
    </row>
    <row r="70" spans="1:6" s="19" customFormat="1" x14ac:dyDescent="0.25">
      <c r="A70" s="21">
        <v>14</v>
      </c>
      <c r="B70" t="s">
        <v>287</v>
      </c>
      <c r="C70" s="31">
        <v>6</v>
      </c>
      <c r="D70" s="19" t="s">
        <v>1045</v>
      </c>
      <c r="E70" s="2"/>
    </row>
    <row r="71" spans="1:6" x14ac:dyDescent="0.25">
      <c r="A71" s="21">
        <v>16</v>
      </c>
      <c r="B71" s="26" t="s">
        <v>959</v>
      </c>
      <c r="C71" s="31">
        <v>5</v>
      </c>
      <c r="D71" s="19" t="s">
        <v>962</v>
      </c>
      <c r="E71" s="2"/>
      <c r="F71" s="19"/>
    </row>
    <row r="72" spans="1:6" x14ac:dyDescent="0.25">
      <c r="A72" s="21"/>
      <c r="B72" s="19"/>
      <c r="C72" s="23" t="s">
        <v>267</v>
      </c>
      <c r="D72" s="19"/>
      <c r="E72" s="2"/>
      <c r="F72" s="19"/>
    </row>
    <row r="73" spans="1:6" x14ac:dyDescent="0.25">
      <c r="A73" s="21">
        <v>17</v>
      </c>
      <c r="B73" s="26" t="s">
        <v>967</v>
      </c>
      <c r="C73" s="31">
        <v>16</v>
      </c>
      <c r="D73" s="19" t="s">
        <v>962</v>
      </c>
      <c r="E73" s="2"/>
      <c r="F73" s="19"/>
    </row>
    <row r="74" spans="1:6" s="19" customFormat="1" x14ac:dyDescent="0.25">
      <c r="A74" s="21">
        <v>17</v>
      </c>
      <c r="B74" t="s">
        <v>763</v>
      </c>
      <c r="C74" s="31">
        <v>16</v>
      </c>
      <c r="D74" s="19" t="s">
        <v>1045</v>
      </c>
      <c r="E74" s="2"/>
    </row>
    <row r="75" spans="1:6" s="19" customFormat="1" x14ac:dyDescent="0.25">
      <c r="A75" s="21">
        <v>17</v>
      </c>
      <c r="B75" t="s">
        <v>1041</v>
      </c>
      <c r="C75" s="31">
        <v>16</v>
      </c>
      <c r="D75" s="19" t="s">
        <v>1045</v>
      </c>
      <c r="E75" s="2"/>
    </row>
    <row r="76" spans="1:6" x14ac:dyDescent="0.25">
      <c r="A76" s="21">
        <v>20</v>
      </c>
      <c r="B76" s="26" t="s">
        <v>957</v>
      </c>
      <c r="C76" s="31">
        <v>13</v>
      </c>
      <c r="D76" s="19" t="s">
        <v>962</v>
      </c>
      <c r="E76" s="2"/>
      <c r="F76" s="19"/>
    </row>
    <row r="77" spans="1:6" x14ac:dyDescent="0.25">
      <c r="A77" s="21">
        <v>21</v>
      </c>
      <c r="B77" s="26" t="s">
        <v>977</v>
      </c>
      <c r="C77" s="31">
        <v>12</v>
      </c>
      <c r="D77" s="19" t="s">
        <v>962</v>
      </c>
      <c r="E77" s="2"/>
      <c r="F77" s="19"/>
    </row>
    <row r="78" spans="1:6" x14ac:dyDescent="0.25">
      <c r="A78" s="21">
        <v>22</v>
      </c>
      <c r="B78" s="26" t="s">
        <v>983</v>
      </c>
      <c r="C78" s="31">
        <v>9</v>
      </c>
      <c r="D78" s="19" t="s">
        <v>962</v>
      </c>
      <c r="E78" s="2"/>
      <c r="F78" s="19"/>
    </row>
    <row r="79" spans="1:6" x14ac:dyDescent="0.25">
      <c r="A79" s="21">
        <v>23</v>
      </c>
      <c r="B79" s="26" t="s">
        <v>763</v>
      </c>
      <c r="C79" s="31">
        <v>6</v>
      </c>
      <c r="D79" s="19" t="s">
        <v>962</v>
      </c>
      <c r="E79" s="2"/>
      <c r="F79" s="19"/>
    </row>
    <row r="80" spans="1:6" x14ac:dyDescent="0.25">
      <c r="A80" s="21">
        <v>24</v>
      </c>
      <c r="B80" s="26" t="s">
        <v>976</v>
      </c>
      <c r="C80" s="31">
        <v>5</v>
      </c>
      <c r="D80" s="19" t="s">
        <v>962</v>
      </c>
      <c r="E80" s="2"/>
      <c r="F80" s="19"/>
    </row>
    <row r="81" spans="1:6" x14ac:dyDescent="0.25">
      <c r="A81" s="21"/>
      <c r="B81" s="19"/>
      <c r="C81" s="23" t="s">
        <v>610</v>
      </c>
      <c r="D81" s="19"/>
      <c r="E81" s="2"/>
      <c r="F81" s="19"/>
    </row>
    <row r="82" spans="1:6" x14ac:dyDescent="0.25">
      <c r="A82" s="21">
        <v>25</v>
      </c>
      <c r="B82" s="26" t="s">
        <v>969</v>
      </c>
      <c r="C82" s="31">
        <v>18</v>
      </c>
      <c r="D82" s="19" t="s">
        <v>962</v>
      </c>
      <c r="E82" s="2"/>
      <c r="F82" s="19"/>
    </row>
    <row r="83" spans="1:6" x14ac:dyDescent="0.25">
      <c r="A83" s="21">
        <v>26</v>
      </c>
      <c r="B83" s="26" t="s">
        <v>249</v>
      </c>
      <c r="C83" s="31">
        <v>17</v>
      </c>
      <c r="D83" s="19" t="s">
        <v>962</v>
      </c>
      <c r="E83" s="2"/>
      <c r="F83" s="19"/>
    </row>
    <row r="84" spans="1:6" x14ac:dyDescent="0.25">
      <c r="A84" s="21"/>
      <c r="B84" s="19" t="s">
        <v>480</v>
      </c>
      <c r="C84" s="23"/>
      <c r="D84" s="19"/>
      <c r="E84" s="2"/>
      <c r="F84" s="19"/>
    </row>
    <row r="85" spans="1:6" x14ac:dyDescent="0.25">
      <c r="A85" s="21" t="s">
        <v>18</v>
      </c>
      <c r="B85" s="19"/>
      <c r="C85" s="23" t="s">
        <v>267</v>
      </c>
      <c r="D85" s="20" t="s">
        <v>186</v>
      </c>
      <c r="E85" s="2">
        <f>SUM(C86)</f>
        <v>6</v>
      </c>
      <c r="F85" s="2" t="s">
        <v>727</v>
      </c>
    </row>
    <row r="86" spans="1:6" x14ac:dyDescent="0.25">
      <c r="A86" s="21">
        <v>1</v>
      </c>
      <c r="B86" s="26" t="s">
        <v>20</v>
      </c>
      <c r="C86" s="31">
        <v>6</v>
      </c>
      <c r="D86" s="19" t="s">
        <v>962</v>
      </c>
      <c r="E86" s="19"/>
      <c r="F86" s="19"/>
    </row>
    <row r="87" spans="1:6" x14ac:dyDescent="0.25">
      <c r="A87" s="21"/>
      <c r="B87" s="19"/>
      <c r="C87" s="20" t="s">
        <v>286</v>
      </c>
      <c r="D87" s="19"/>
      <c r="E87" s="2"/>
      <c r="F87" s="19"/>
    </row>
    <row r="88" spans="1:6" x14ac:dyDescent="0.25">
      <c r="A88" s="21">
        <v>2</v>
      </c>
      <c r="B88" s="26" t="s">
        <v>961</v>
      </c>
      <c r="C88" s="31">
        <v>19</v>
      </c>
      <c r="D88" s="19" t="s">
        <v>962</v>
      </c>
      <c r="E88" s="2"/>
      <c r="F88" s="19"/>
    </row>
    <row r="89" spans="1:6" x14ac:dyDescent="0.25">
      <c r="A89" s="21">
        <v>3</v>
      </c>
      <c r="B89" s="26" t="s">
        <v>766</v>
      </c>
      <c r="C89" s="31">
        <v>13</v>
      </c>
      <c r="D89" s="19" t="s">
        <v>962</v>
      </c>
      <c r="E89" s="2"/>
      <c r="F89" s="19"/>
    </row>
    <row r="90" spans="1:6" x14ac:dyDescent="0.25">
      <c r="C90" t="s">
        <v>357</v>
      </c>
    </row>
    <row r="91" spans="1:6" x14ac:dyDescent="0.25">
      <c r="A91" s="21">
        <v>4</v>
      </c>
      <c r="B91" t="s">
        <v>1044</v>
      </c>
      <c r="C91" s="44">
        <v>24</v>
      </c>
      <c r="D91" s="19" t="s">
        <v>1045</v>
      </c>
    </row>
    <row r="93" spans="1:6" s="19" customFormat="1" x14ac:dyDescent="0.25">
      <c r="A93" s="1"/>
      <c r="B93" t="s">
        <v>480</v>
      </c>
      <c r="C93" s="23"/>
      <c r="D93"/>
      <c r="E93" s="2"/>
      <c r="F93"/>
    </row>
    <row r="94" spans="1:6" s="19" customFormat="1" x14ac:dyDescent="0.25">
      <c r="A94" s="1"/>
      <c r="B94"/>
      <c r="C94" s="23"/>
      <c r="D94"/>
      <c r="E94" s="2"/>
      <c r="F94"/>
    </row>
    <row r="95" spans="1:6" s="19" customFormat="1" x14ac:dyDescent="0.25">
      <c r="A95" s="21" t="s">
        <v>1033</v>
      </c>
      <c r="C95" s="23"/>
      <c r="E95" s="2"/>
    </row>
    <row r="96" spans="1:6" s="19" customFormat="1" x14ac:dyDescent="0.25">
      <c r="A96" s="21" t="s">
        <v>0</v>
      </c>
      <c r="C96" s="23"/>
      <c r="D96" s="19" t="s">
        <v>152</v>
      </c>
      <c r="E96" s="2">
        <f>SUM(C97:C98)/2</f>
        <v>69.95</v>
      </c>
      <c r="F96" s="19" t="s">
        <v>153</v>
      </c>
    </row>
    <row r="97" spans="1:6" s="19" customFormat="1" x14ac:dyDescent="0.25">
      <c r="A97" s="21">
        <v>1</v>
      </c>
      <c r="B97" t="s">
        <v>215</v>
      </c>
      <c r="C97" s="20">
        <v>69.95</v>
      </c>
      <c r="D97" t="s">
        <v>1039</v>
      </c>
      <c r="E97"/>
      <c r="F97"/>
    </row>
    <row r="98" spans="1:6" s="19" customFormat="1" x14ac:dyDescent="0.25">
      <c r="A98" s="21">
        <v>1</v>
      </c>
      <c r="B98" t="s">
        <v>33</v>
      </c>
      <c r="C98" s="20">
        <v>69.95</v>
      </c>
      <c r="D98" s="19" t="s">
        <v>1036</v>
      </c>
      <c r="E98"/>
      <c r="F98"/>
    </row>
    <row r="99" spans="1:6" s="19" customFormat="1" x14ac:dyDescent="0.25">
      <c r="A99" s="21"/>
      <c r="B99" s="19" t="s">
        <v>480</v>
      </c>
      <c r="E99" s="2"/>
    </row>
    <row r="100" spans="1:6" s="19" customFormat="1" x14ac:dyDescent="0.25">
      <c r="A100" s="21"/>
      <c r="E100" s="2"/>
    </row>
    <row r="101" spans="1:6" x14ac:dyDescent="0.25">
      <c r="A101" s="1" t="s">
        <v>101</v>
      </c>
      <c r="C101" s="23"/>
      <c r="E101" s="2"/>
    </row>
    <row r="102" spans="1:6" x14ac:dyDescent="0.25">
      <c r="A102" s="1" t="s">
        <v>0</v>
      </c>
      <c r="C102" s="23" t="s">
        <v>325</v>
      </c>
      <c r="D102" s="21" t="s">
        <v>186</v>
      </c>
      <c r="E102" s="2">
        <f>SUM(C103:C110)/8</f>
        <v>12.75</v>
      </c>
      <c r="F102" s="2" t="s">
        <v>727</v>
      </c>
    </row>
    <row r="103" spans="1:6" x14ac:dyDescent="0.25">
      <c r="A103" s="21">
        <v>1</v>
      </c>
      <c r="B103" s="19" t="s">
        <v>4</v>
      </c>
      <c r="C103" s="20">
        <v>21</v>
      </c>
      <c r="D103" s="19" t="s">
        <v>829</v>
      </c>
      <c r="E103" s="2"/>
      <c r="F103" s="19"/>
    </row>
    <row r="104" spans="1:6" s="19" customFormat="1" x14ac:dyDescent="0.25">
      <c r="A104" s="21">
        <v>2</v>
      </c>
      <c r="B104" s="19" t="s">
        <v>215</v>
      </c>
      <c r="C104" s="20">
        <v>19</v>
      </c>
      <c r="D104" s="19" t="s">
        <v>1191</v>
      </c>
      <c r="E104" s="2"/>
    </row>
    <row r="105" spans="1:6" x14ac:dyDescent="0.25">
      <c r="A105" s="21">
        <v>3</v>
      </c>
      <c r="B105" s="19" t="s">
        <v>343</v>
      </c>
      <c r="C105" s="20">
        <v>16</v>
      </c>
      <c r="D105" s="19" t="s">
        <v>829</v>
      </c>
      <c r="E105" s="2"/>
      <c r="F105" s="19"/>
    </row>
    <row r="106" spans="1:6" x14ac:dyDescent="0.25">
      <c r="A106" s="21">
        <v>4</v>
      </c>
      <c r="B106" s="19" t="s">
        <v>3</v>
      </c>
      <c r="C106" s="20">
        <v>13</v>
      </c>
      <c r="D106" s="19" t="s">
        <v>829</v>
      </c>
      <c r="E106" s="2"/>
      <c r="F106" s="19"/>
    </row>
    <row r="107" spans="1:6" x14ac:dyDescent="0.25">
      <c r="A107" s="21">
        <v>5</v>
      </c>
      <c r="B107" s="19" t="s">
        <v>163</v>
      </c>
      <c r="C107" s="20">
        <v>12</v>
      </c>
      <c r="D107" s="19" t="s">
        <v>829</v>
      </c>
      <c r="E107" s="2"/>
      <c r="F107" s="19"/>
    </row>
    <row r="108" spans="1:6" x14ac:dyDescent="0.25">
      <c r="A108" s="21">
        <v>6</v>
      </c>
      <c r="B108" s="19" t="s">
        <v>819</v>
      </c>
      <c r="C108" s="20">
        <v>10</v>
      </c>
      <c r="D108" s="19" t="s">
        <v>829</v>
      </c>
      <c r="E108" s="2"/>
      <c r="F108" s="19"/>
    </row>
    <row r="109" spans="1:6" x14ac:dyDescent="0.25">
      <c r="A109" s="21">
        <v>7</v>
      </c>
      <c r="B109" s="19" t="s">
        <v>599</v>
      </c>
      <c r="C109" s="20">
        <v>6</v>
      </c>
      <c r="D109" s="19" t="s">
        <v>829</v>
      </c>
      <c r="E109" s="2"/>
      <c r="F109" s="19"/>
    </row>
    <row r="110" spans="1:6" x14ac:dyDescent="0.25">
      <c r="A110" s="21">
        <v>8</v>
      </c>
      <c r="B110" s="19" t="s">
        <v>823</v>
      </c>
      <c r="C110" s="20">
        <v>5</v>
      </c>
      <c r="D110" s="19" t="s">
        <v>829</v>
      </c>
      <c r="E110" s="2"/>
      <c r="F110" s="19"/>
    </row>
    <row r="111" spans="1:6" x14ac:dyDescent="0.25">
      <c r="A111" s="21"/>
      <c r="B111" s="19"/>
      <c r="C111" s="20" t="s">
        <v>830</v>
      </c>
      <c r="D111" s="19"/>
      <c r="E111" s="2"/>
      <c r="F111" s="19"/>
    </row>
    <row r="112" spans="1:6" x14ac:dyDescent="0.25">
      <c r="A112" s="21">
        <v>8</v>
      </c>
      <c r="B112" s="19" t="s">
        <v>822</v>
      </c>
      <c r="C112" s="20">
        <v>7</v>
      </c>
      <c r="D112" s="19" t="s">
        <v>829</v>
      </c>
      <c r="E112" s="2"/>
      <c r="F112" s="19"/>
    </row>
    <row r="113" spans="1:6" x14ac:dyDescent="0.25">
      <c r="A113" s="21">
        <v>9</v>
      </c>
      <c r="B113" s="19" t="s">
        <v>32</v>
      </c>
      <c r="C113" s="20">
        <v>6</v>
      </c>
      <c r="D113" s="19" t="s">
        <v>829</v>
      </c>
      <c r="E113" s="2"/>
      <c r="F113" s="19"/>
    </row>
    <row r="114" spans="1:6" x14ac:dyDescent="0.25">
      <c r="A114" s="21">
        <v>10</v>
      </c>
      <c r="B114" s="19" t="s">
        <v>821</v>
      </c>
      <c r="C114" s="20">
        <v>6</v>
      </c>
      <c r="D114" s="19" t="s">
        <v>829</v>
      </c>
      <c r="E114" s="2"/>
      <c r="F114" s="19"/>
    </row>
    <row r="115" spans="1:6" x14ac:dyDescent="0.25">
      <c r="A115" s="21">
        <v>11</v>
      </c>
      <c r="B115" s="19" t="s">
        <v>825</v>
      </c>
      <c r="C115" s="20">
        <v>6</v>
      </c>
      <c r="D115" s="19" t="s">
        <v>829</v>
      </c>
      <c r="E115" s="2"/>
      <c r="F115" s="19"/>
    </row>
    <row r="116" spans="1:6" x14ac:dyDescent="0.25">
      <c r="A116" s="21">
        <v>12</v>
      </c>
      <c r="B116" s="19" t="s">
        <v>350</v>
      </c>
      <c r="C116" s="20">
        <v>5</v>
      </c>
      <c r="D116" s="19" t="s">
        <v>829</v>
      </c>
      <c r="E116" s="2"/>
      <c r="F116" s="19"/>
    </row>
    <row r="117" spans="1:6" x14ac:dyDescent="0.25">
      <c r="A117" s="21">
        <v>13</v>
      </c>
      <c r="B117" s="19" t="s">
        <v>817</v>
      </c>
      <c r="C117" s="20">
        <v>5</v>
      </c>
      <c r="D117" s="19" t="s">
        <v>829</v>
      </c>
      <c r="E117" s="2"/>
      <c r="F117" s="19"/>
    </row>
    <row r="118" spans="1:6" x14ac:dyDescent="0.25">
      <c r="A118" s="21"/>
      <c r="B118" s="19"/>
      <c r="C118" s="20" t="s">
        <v>831</v>
      </c>
      <c r="D118" s="19"/>
      <c r="E118" s="2"/>
      <c r="F118" s="19"/>
    </row>
    <row r="119" spans="1:6" x14ac:dyDescent="0.25">
      <c r="A119" s="21">
        <v>14</v>
      </c>
      <c r="B119" s="19" t="s">
        <v>832</v>
      </c>
      <c r="C119" s="20">
        <v>13</v>
      </c>
      <c r="D119" s="19" t="s">
        <v>829</v>
      </c>
      <c r="E119" s="2"/>
      <c r="F119" s="19"/>
    </row>
    <row r="120" spans="1:6" x14ac:dyDescent="0.25">
      <c r="A120" s="21">
        <v>15</v>
      </c>
      <c r="B120" s="19" t="s">
        <v>10</v>
      </c>
      <c r="C120" s="20">
        <v>10</v>
      </c>
      <c r="D120" s="19" t="s">
        <v>829</v>
      </c>
      <c r="E120" s="2"/>
      <c r="F120" s="19"/>
    </row>
    <row r="121" spans="1:6" x14ac:dyDescent="0.25">
      <c r="A121" s="21">
        <v>16</v>
      </c>
      <c r="B121" s="19" t="s">
        <v>541</v>
      </c>
      <c r="C121" s="20">
        <v>7</v>
      </c>
      <c r="D121" s="19" t="s">
        <v>829</v>
      </c>
      <c r="E121" s="2"/>
      <c r="F121" s="19"/>
    </row>
    <row r="122" spans="1:6" x14ac:dyDescent="0.25">
      <c r="A122" s="21"/>
      <c r="B122" s="19"/>
      <c r="C122" s="20" t="s">
        <v>833</v>
      </c>
      <c r="D122" s="19"/>
      <c r="E122" s="2"/>
      <c r="F122" s="19"/>
    </row>
    <row r="123" spans="1:6" x14ac:dyDescent="0.25">
      <c r="A123" s="21">
        <v>17</v>
      </c>
      <c r="B123" s="19" t="s">
        <v>249</v>
      </c>
      <c r="C123" s="20">
        <v>6</v>
      </c>
      <c r="D123" s="19" t="s">
        <v>829</v>
      </c>
      <c r="E123" s="2"/>
      <c r="F123" s="19"/>
    </row>
    <row r="124" spans="1:6" x14ac:dyDescent="0.25">
      <c r="A124" s="21"/>
      <c r="B124" s="19"/>
      <c r="C124" s="20" t="s">
        <v>834</v>
      </c>
      <c r="D124" s="19"/>
      <c r="E124" s="2"/>
      <c r="F124" s="19"/>
    </row>
    <row r="125" spans="1:6" x14ac:dyDescent="0.25">
      <c r="A125" s="21">
        <v>18</v>
      </c>
      <c r="B125" s="19" t="s">
        <v>828</v>
      </c>
      <c r="C125" s="20">
        <v>23</v>
      </c>
      <c r="D125" s="19" t="s">
        <v>829</v>
      </c>
      <c r="E125" s="2"/>
      <c r="F125" s="19"/>
    </row>
    <row r="126" spans="1:6" x14ac:dyDescent="0.25">
      <c r="A126" s="1"/>
      <c r="B126" t="s">
        <v>480</v>
      </c>
      <c r="C126" s="23"/>
      <c r="E126" s="2"/>
    </row>
    <row r="127" spans="1:6" x14ac:dyDescent="0.25">
      <c r="A127" s="1" t="s">
        <v>27</v>
      </c>
      <c r="C127" s="23" t="s">
        <v>417</v>
      </c>
      <c r="E127" s="2"/>
    </row>
    <row r="128" spans="1:6" x14ac:dyDescent="0.25">
      <c r="A128" s="1">
        <v>1</v>
      </c>
      <c r="B128" t="s">
        <v>20</v>
      </c>
      <c r="C128" s="23">
        <v>5</v>
      </c>
      <c r="D128" t="s">
        <v>244</v>
      </c>
      <c r="E128" s="2"/>
    </row>
    <row r="129" spans="1:6" x14ac:dyDescent="0.25">
      <c r="A129" s="21"/>
      <c r="B129" s="19"/>
      <c r="C129" s="20" t="s">
        <v>833</v>
      </c>
      <c r="D129" s="19"/>
      <c r="E129" s="2"/>
      <c r="F129" s="19"/>
    </row>
    <row r="130" spans="1:6" x14ac:dyDescent="0.25">
      <c r="A130" s="21">
        <v>2</v>
      </c>
      <c r="B130" s="19" t="s">
        <v>22</v>
      </c>
      <c r="C130" s="20">
        <v>12</v>
      </c>
      <c r="D130" s="19" t="s">
        <v>829</v>
      </c>
      <c r="E130" s="2"/>
      <c r="F130" s="19"/>
    </row>
    <row r="131" spans="1:6" x14ac:dyDescent="0.25">
      <c r="A131" s="21">
        <v>3</v>
      </c>
      <c r="B131" s="19" t="s">
        <v>827</v>
      </c>
      <c r="C131" s="20">
        <v>11</v>
      </c>
      <c r="D131" s="19" t="s">
        <v>829</v>
      </c>
      <c r="E131" s="2"/>
      <c r="F131" s="19"/>
    </row>
    <row r="132" spans="1:6" x14ac:dyDescent="0.25">
      <c r="A132" s="21"/>
      <c r="B132" s="19"/>
      <c r="C132" s="23"/>
      <c r="D132" s="19"/>
      <c r="E132" s="2"/>
      <c r="F132" s="19"/>
    </row>
    <row r="133" spans="1:6" x14ac:dyDescent="0.25">
      <c r="A133" s="1"/>
      <c r="B133" t="s">
        <v>480</v>
      </c>
      <c r="C133" s="23"/>
      <c r="E133" s="2"/>
    </row>
    <row r="134" spans="1:6" x14ac:dyDescent="0.25">
      <c r="A134" s="1"/>
      <c r="C134" s="23"/>
      <c r="E134" s="2"/>
    </row>
    <row r="135" spans="1:6" x14ac:dyDescent="0.25">
      <c r="A135" s="1" t="s">
        <v>102</v>
      </c>
      <c r="C135" s="23" t="s">
        <v>545</v>
      </c>
      <c r="E135" s="2"/>
    </row>
    <row r="136" spans="1:6" x14ac:dyDescent="0.25">
      <c r="A136" s="1" t="s">
        <v>31</v>
      </c>
      <c r="C136" s="23"/>
      <c r="E136" s="2"/>
    </row>
    <row r="137" spans="1:6" x14ac:dyDescent="0.25">
      <c r="A137" s="1">
        <v>1</v>
      </c>
      <c r="B137" t="s">
        <v>135</v>
      </c>
      <c r="C137" s="23" t="s">
        <v>414</v>
      </c>
      <c r="D137" t="s">
        <v>415</v>
      </c>
      <c r="E137" s="2"/>
    </row>
    <row r="138" spans="1:6" x14ac:dyDescent="0.25">
      <c r="A138" s="1"/>
      <c r="C138" s="23"/>
      <c r="E138" s="2"/>
    </row>
    <row r="139" spans="1:6" x14ac:dyDescent="0.25">
      <c r="A139" s="1"/>
      <c r="B139" t="s">
        <v>480</v>
      </c>
      <c r="C139" s="23"/>
      <c r="E139" s="2"/>
    </row>
    <row r="140" spans="1:6" x14ac:dyDescent="0.25">
      <c r="A140" s="1" t="s">
        <v>103</v>
      </c>
      <c r="C140" s="23"/>
      <c r="E140" s="2"/>
    </row>
    <row r="141" spans="1:6" x14ac:dyDescent="0.25">
      <c r="A141" s="1" t="s">
        <v>31</v>
      </c>
      <c r="C141" s="23" t="s">
        <v>337</v>
      </c>
      <c r="E141" s="2"/>
    </row>
    <row r="142" spans="1:6" x14ac:dyDescent="0.25">
      <c r="A142" s="1">
        <v>1</v>
      </c>
      <c r="B142" t="s">
        <v>138</v>
      </c>
      <c r="C142" s="23">
        <v>14.77</v>
      </c>
      <c r="D142" t="s">
        <v>266</v>
      </c>
      <c r="E142" s="2"/>
    </row>
    <row r="143" spans="1:6" x14ac:dyDescent="0.25">
      <c r="A143" s="1">
        <v>2</v>
      </c>
      <c r="B143" t="s">
        <v>135</v>
      </c>
      <c r="C143" s="23">
        <v>9.75</v>
      </c>
      <c r="D143" t="s">
        <v>266</v>
      </c>
      <c r="E143" s="2"/>
    </row>
    <row r="144" spans="1:6" x14ac:dyDescent="0.25">
      <c r="A144" s="1">
        <v>3</v>
      </c>
      <c r="B144" t="s">
        <v>4</v>
      </c>
      <c r="C144" s="23">
        <v>7.1</v>
      </c>
      <c r="D144" t="s">
        <v>266</v>
      </c>
      <c r="E144" s="2"/>
    </row>
    <row r="145" spans="1:6" x14ac:dyDescent="0.25">
      <c r="A145" s="1">
        <v>4</v>
      </c>
      <c r="B145" t="s">
        <v>392</v>
      </c>
      <c r="C145" s="23">
        <v>6.45</v>
      </c>
      <c r="D145" t="s">
        <v>266</v>
      </c>
      <c r="E145" s="2"/>
    </row>
    <row r="146" spans="1:6" x14ac:dyDescent="0.25">
      <c r="A146" s="1">
        <v>5</v>
      </c>
      <c r="B146" t="s">
        <v>6</v>
      </c>
      <c r="C146" s="23">
        <v>4.26</v>
      </c>
      <c r="D146" t="s">
        <v>266</v>
      </c>
      <c r="E146" s="2"/>
    </row>
    <row r="147" spans="1:6" x14ac:dyDescent="0.25">
      <c r="A147" s="1">
        <v>6</v>
      </c>
      <c r="B147" t="s">
        <v>290</v>
      </c>
      <c r="C147" s="23">
        <v>2.16</v>
      </c>
      <c r="D147" t="s">
        <v>266</v>
      </c>
      <c r="E147" s="2"/>
    </row>
    <row r="148" spans="1:6" x14ac:dyDescent="0.25">
      <c r="A148" s="1"/>
      <c r="C148" s="23"/>
      <c r="E148" s="2"/>
    </row>
    <row r="149" spans="1:6" x14ac:dyDescent="0.25">
      <c r="A149" s="21"/>
      <c r="B149" s="19" t="s">
        <v>480</v>
      </c>
      <c r="C149" s="23"/>
      <c r="D149" s="19"/>
      <c r="E149" s="2"/>
      <c r="F149" s="19"/>
    </row>
    <row r="150" spans="1:6" x14ac:dyDescent="0.25">
      <c r="A150" s="21" t="s">
        <v>567</v>
      </c>
      <c r="B150" s="19"/>
      <c r="C150" s="23" t="s">
        <v>260</v>
      </c>
      <c r="D150" s="19"/>
      <c r="E150" s="2"/>
      <c r="F150" s="19"/>
    </row>
    <row r="151" spans="1:6" x14ac:dyDescent="0.25">
      <c r="A151" s="21">
        <v>1</v>
      </c>
      <c r="B151" s="19" t="s">
        <v>900</v>
      </c>
      <c r="C151" s="23">
        <v>12</v>
      </c>
      <c r="D151" s="19" t="s">
        <v>897</v>
      </c>
      <c r="E151" s="2"/>
      <c r="F151" s="19"/>
    </row>
    <row r="152" spans="1:6" x14ac:dyDescent="0.25">
      <c r="A152" s="21"/>
      <c r="B152" s="19"/>
      <c r="C152" s="23"/>
      <c r="D152" s="19"/>
      <c r="E152" s="2"/>
      <c r="F152" s="19"/>
    </row>
    <row r="153" spans="1:6" x14ac:dyDescent="0.25">
      <c r="A153" s="21"/>
      <c r="B153" s="19" t="s">
        <v>480</v>
      </c>
      <c r="C153" s="23"/>
      <c r="D153" s="19"/>
      <c r="E153" s="2"/>
      <c r="F153" s="19"/>
    </row>
    <row r="154" spans="1:6" x14ac:dyDescent="0.25">
      <c r="A154" s="21" t="s">
        <v>901</v>
      </c>
      <c r="B154" s="19"/>
      <c r="C154" s="23"/>
      <c r="D154" s="19"/>
      <c r="E154" s="2"/>
      <c r="F154" s="19"/>
    </row>
    <row r="155" spans="1:6" x14ac:dyDescent="0.25">
      <c r="A155" s="21">
        <v>1</v>
      </c>
      <c r="B155" s="19" t="s">
        <v>902</v>
      </c>
      <c r="C155" s="23">
        <v>98.85</v>
      </c>
      <c r="D155" s="19" t="s">
        <v>897</v>
      </c>
      <c r="E155" s="2"/>
      <c r="F155" s="19"/>
    </row>
    <row r="156" spans="1:6" x14ac:dyDescent="0.25">
      <c r="A156" s="21"/>
      <c r="B156" s="19"/>
      <c r="C156" s="23"/>
      <c r="D156" s="19"/>
      <c r="E156" s="2"/>
      <c r="F156" s="19"/>
    </row>
    <row r="157" spans="1:6" x14ac:dyDescent="0.25">
      <c r="A157" s="21"/>
      <c r="B157" s="19" t="s">
        <v>480</v>
      </c>
      <c r="C157" s="23"/>
      <c r="D157" s="19"/>
      <c r="E157" s="2"/>
      <c r="F157" s="19"/>
    </row>
    <row r="158" spans="1:6" x14ac:dyDescent="0.25">
      <c r="A158" s="21" t="s">
        <v>903</v>
      </c>
      <c r="B158" s="19"/>
      <c r="C158" s="23" t="s">
        <v>887</v>
      </c>
      <c r="D158" s="19"/>
      <c r="E158" s="2"/>
      <c r="F158" s="19"/>
    </row>
    <row r="159" spans="1:6" x14ac:dyDescent="0.25">
      <c r="A159" s="21">
        <v>1</v>
      </c>
      <c r="B159" s="19" t="s">
        <v>902</v>
      </c>
      <c r="C159" s="23">
        <v>15</v>
      </c>
      <c r="D159" s="19" t="s">
        <v>897</v>
      </c>
      <c r="E159" s="2"/>
      <c r="F159" s="19"/>
    </row>
    <row r="160" spans="1:6" x14ac:dyDescent="0.25">
      <c r="A160" s="21"/>
      <c r="B160" s="19"/>
      <c r="C160" s="23"/>
      <c r="D160" s="19"/>
      <c r="E160" s="2"/>
      <c r="F160" s="19"/>
    </row>
    <row r="161" spans="1:6" x14ac:dyDescent="0.25">
      <c r="A161" s="1"/>
      <c r="B161" t="s">
        <v>480</v>
      </c>
      <c r="C161" s="23"/>
      <c r="E161" s="2"/>
    </row>
    <row r="162" spans="1:6" x14ac:dyDescent="0.25">
      <c r="A162" s="1" t="s">
        <v>104</v>
      </c>
      <c r="C162" s="23" t="s">
        <v>550</v>
      </c>
      <c r="E162" s="2"/>
    </row>
    <row r="163" spans="1:6" x14ac:dyDescent="0.25">
      <c r="A163" s="1" t="s">
        <v>0</v>
      </c>
      <c r="C163" s="23"/>
      <c r="D163" s="7" t="s">
        <v>152</v>
      </c>
      <c r="E163" s="2">
        <f>SUM(C164:C177)/14</f>
        <v>70.717857142857156</v>
      </c>
      <c r="F163" t="s">
        <v>153</v>
      </c>
    </row>
    <row r="164" spans="1:6" x14ac:dyDescent="0.25">
      <c r="A164" s="1">
        <v>1</v>
      </c>
      <c r="B164" t="s">
        <v>138</v>
      </c>
      <c r="C164" s="23">
        <v>99</v>
      </c>
      <c r="D164" t="s">
        <v>277</v>
      </c>
      <c r="E164" s="2"/>
    </row>
    <row r="165" spans="1:6" x14ac:dyDescent="0.25">
      <c r="A165" s="1">
        <v>2</v>
      </c>
      <c r="B165" t="s">
        <v>147</v>
      </c>
      <c r="C165" s="23">
        <v>82.6</v>
      </c>
      <c r="D165" t="s">
        <v>151</v>
      </c>
      <c r="E165" s="2"/>
    </row>
    <row r="166" spans="1:6" x14ac:dyDescent="0.25">
      <c r="A166" s="1">
        <v>2</v>
      </c>
      <c r="B166" t="s">
        <v>1</v>
      </c>
      <c r="C166" s="23">
        <v>82.6</v>
      </c>
      <c r="D166" t="s">
        <v>151</v>
      </c>
      <c r="E166" s="2"/>
    </row>
    <row r="167" spans="1:6" x14ac:dyDescent="0.25">
      <c r="A167" s="1">
        <v>4</v>
      </c>
      <c r="B167" t="s">
        <v>33</v>
      </c>
      <c r="C167" s="23">
        <v>79</v>
      </c>
      <c r="D167" t="s">
        <v>277</v>
      </c>
      <c r="E167" s="2"/>
    </row>
    <row r="168" spans="1:6" x14ac:dyDescent="0.25">
      <c r="A168" s="1">
        <v>5</v>
      </c>
      <c r="B168" t="s">
        <v>145</v>
      </c>
      <c r="C168" s="23">
        <v>73.099999999999994</v>
      </c>
      <c r="D168" t="s">
        <v>151</v>
      </c>
      <c r="E168" s="2"/>
    </row>
    <row r="169" spans="1:6" x14ac:dyDescent="0.25">
      <c r="A169" s="1">
        <v>6</v>
      </c>
      <c r="B169" t="s">
        <v>4</v>
      </c>
      <c r="C169" s="23">
        <v>72.599999999999994</v>
      </c>
      <c r="D169" t="s">
        <v>151</v>
      </c>
      <c r="E169" s="2"/>
    </row>
    <row r="170" spans="1:6" x14ac:dyDescent="0.25">
      <c r="A170" s="1">
        <v>6</v>
      </c>
      <c r="B170" t="s">
        <v>126</v>
      </c>
      <c r="C170" s="23">
        <v>72.599999999999994</v>
      </c>
      <c r="D170" t="s">
        <v>151</v>
      </c>
      <c r="E170" s="2"/>
    </row>
    <row r="171" spans="1:6" x14ac:dyDescent="0.25">
      <c r="A171" s="1">
        <v>8</v>
      </c>
      <c r="B171" t="s">
        <v>150</v>
      </c>
      <c r="C171" s="23">
        <v>67.75</v>
      </c>
      <c r="D171" t="s">
        <v>151</v>
      </c>
      <c r="E171" s="2"/>
    </row>
    <row r="172" spans="1:6" x14ac:dyDescent="0.25">
      <c r="A172" s="1">
        <v>9</v>
      </c>
      <c r="B172" t="s">
        <v>143</v>
      </c>
      <c r="C172" s="23">
        <v>67.7</v>
      </c>
      <c r="D172" t="s">
        <v>151</v>
      </c>
      <c r="E172" s="2"/>
    </row>
    <row r="173" spans="1:6" x14ac:dyDescent="0.25">
      <c r="A173" s="1">
        <v>9</v>
      </c>
      <c r="B173" t="s">
        <v>148</v>
      </c>
      <c r="C173" s="23">
        <v>67.7</v>
      </c>
      <c r="D173" t="s">
        <v>151</v>
      </c>
      <c r="E173" s="2"/>
    </row>
    <row r="174" spans="1:6" x14ac:dyDescent="0.25">
      <c r="A174" s="1">
        <v>11</v>
      </c>
      <c r="B174" t="s">
        <v>149</v>
      </c>
      <c r="C174" s="23">
        <v>62.7</v>
      </c>
      <c r="D174" t="s">
        <v>151</v>
      </c>
      <c r="E174" s="2"/>
    </row>
    <row r="175" spans="1:6" x14ac:dyDescent="0.25">
      <c r="A175" s="1">
        <v>12</v>
      </c>
      <c r="B175" t="s">
        <v>146</v>
      </c>
      <c r="C175" s="23">
        <v>62.7</v>
      </c>
      <c r="D175" t="s">
        <v>416</v>
      </c>
      <c r="E175" s="2"/>
    </row>
    <row r="176" spans="1:6" x14ac:dyDescent="0.25">
      <c r="A176" s="1">
        <v>13</v>
      </c>
      <c r="B176" t="s">
        <v>288</v>
      </c>
      <c r="C176" s="23">
        <v>50</v>
      </c>
      <c r="D176" t="s">
        <v>277</v>
      </c>
      <c r="E176" s="2"/>
    </row>
    <row r="177" spans="1:6" x14ac:dyDescent="0.25">
      <c r="A177" s="1">
        <v>13</v>
      </c>
      <c r="B177" t="s">
        <v>350</v>
      </c>
      <c r="C177" s="23">
        <v>50</v>
      </c>
      <c r="D177" t="s">
        <v>277</v>
      </c>
      <c r="E177" s="2"/>
    </row>
    <row r="178" spans="1:6" x14ac:dyDescent="0.25">
      <c r="A178" s="1"/>
      <c r="B178" t="s">
        <v>480</v>
      </c>
      <c r="C178" s="23"/>
      <c r="E178" s="2"/>
    </row>
    <row r="179" spans="1:6" x14ac:dyDescent="0.25">
      <c r="A179" s="1" t="s">
        <v>27</v>
      </c>
      <c r="C179" s="23"/>
      <c r="D179" s="7" t="s">
        <v>152</v>
      </c>
      <c r="E179" s="2">
        <f>SUM(C180:C183)/4</f>
        <v>36.6</v>
      </c>
      <c r="F179" t="s">
        <v>153</v>
      </c>
    </row>
    <row r="180" spans="1:6" x14ac:dyDescent="0.25">
      <c r="A180" s="1">
        <v>1</v>
      </c>
      <c r="B180" t="s">
        <v>20</v>
      </c>
      <c r="C180" s="23">
        <v>50</v>
      </c>
      <c r="D180" t="s">
        <v>277</v>
      </c>
      <c r="E180" s="2"/>
    </row>
    <row r="181" spans="1:6" x14ac:dyDescent="0.25">
      <c r="A181" s="1">
        <v>2</v>
      </c>
      <c r="B181" t="s">
        <v>195</v>
      </c>
      <c r="C181" s="23">
        <v>35</v>
      </c>
      <c r="D181" t="s">
        <v>277</v>
      </c>
      <c r="E181" s="2"/>
    </row>
    <row r="182" spans="1:6" x14ac:dyDescent="0.25">
      <c r="A182" s="1">
        <v>3</v>
      </c>
      <c r="B182" t="s">
        <v>155</v>
      </c>
      <c r="C182" s="23">
        <v>30.7</v>
      </c>
      <c r="D182" t="s">
        <v>151</v>
      </c>
      <c r="E182" s="2"/>
    </row>
    <row r="183" spans="1:6" x14ac:dyDescent="0.25">
      <c r="A183" s="1">
        <v>4</v>
      </c>
      <c r="B183" t="s">
        <v>154</v>
      </c>
      <c r="C183" s="23">
        <v>30.7</v>
      </c>
      <c r="D183" t="s">
        <v>151</v>
      </c>
      <c r="E183" s="2"/>
    </row>
    <row r="184" spans="1:6" x14ac:dyDescent="0.25">
      <c r="A184" s="1"/>
      <c r="B184" t="s">
        <v>480</v>
      </c>
      <c r="C184" s="23"/>
      <c r="E184" s="2"/>
    </row>
    <row r="186" spans="1:6" x14ac:dyDescent="0.25">
      <c r="A186" s="1" t="s">
        <v>565</v>
      </c>
      <c r="C186" s="23"/>
      <c r="E186" s="2"/>
    </row>
    <row r="187" spans="1:6" x14ac:dyDescent="0.25">
      <c r="A187" s="1" t="s">
        <v>0</v>
      </c>
      <c r="C187" s="23"/>
      <c r="D187" t="s">
        <v>152</v>
      </c>
      <c r="E187" s="2">
        <f>SUM(C188:C193)/6</f>
        <v>44.096666666666664</v>
      </c>
      <c r="F187" t="s">
        <v>153</v>
      </c>
    </row>
    <row r="188" spans="1:6" s="19" customFormat="1" x14ac:dyDescent="0.25">
      <c r="A188" s="1">
        <v>1</v>
      </c>
      <c r="B188" s="8" t="s">
        <v>570</v>
      </c>
      <c r="C188" s="24">
        <v>63.02</v>
      </c>
      <c r="D188" s="11" t="s">
        <v>571</v>
      </c>
      <c r="E188" s="2"/>
      <c r="F188" s="10"/>
    </row>
    <row r="189" spans="1:6" s="19" customFormat="1" x14ac:dyDescent="0.25">
      <c r="A189" s="1">
        <v>2</v>
      </c>
      <c r="B189" s="8" t="s">
        <v>574</v>
      </c>
      <c r="C189" s="24">
        <v>51</v>
      </c>
      <c r="D189" s="11" t="s">
        <v>571</v>
      </c>
      <c r="E189" s="2"/>
      <c r="F189" s="9"/>
    </row>
    <row r="190" spans="1:6" x14ac:dyDescent="0.25">
      <c r="A190" s="1">
        <v>3</v>
      </c>
      <c r="B190" s="8" t="s">
        <v>572</v>
      </c>
      <c r="C190" s="24">
        <v>47.94</v>
      </c>
      <c r="D190" s="11" t="s">
        <v>571</v>
      </c>
      <c r="E190" s="2"/>
      <c r="F190" s="10"/>
    </row>
    <row r="191" spans="1:6" x14ac:dyDescent="0.25">
      <c r="A191" s="1">
        <v>4</v>
      </c>
      <c r="B191" s="8" t="s">
        <v>573</v>
      </c>
      <c r="C191" s="24">
        <v>43.34</v>
      </c>
      <c r="D191" s="11" t="s">
        <v>571</v>
      </c>
      <c r="E191" s="2"/>
      <c r="F191" s="10"/>
    </row>
    <row r="192" spans="1:6" x14ac:dyDescent="0.25">
      <c r="A192" s="1">
        <v>5</v>
      </c>
      <c r="B192" s="8" t="s">
        <v>575</v>
      </c>
      <c r="C192" s="24">
        <v>39.26</v>
      </c>
      <c r="D192" s="11" t="s">
        <v>571</v>
      </c>
      <c r="E192" s="2"/>
      <c r="F192" s="10"/>
    </row>
    <row r="193" spans="1:6" x14ac:dyDescent="0.25">
      <c r="A193" s="1">
        <v>6</v>
      </c>
      <c r="B193" s="8" t="s">
        <v>576</v>
      </c>
      <c r="C193" s="24">
        <v>20.02</v>
      </c>
      <c r="D193" s="11" t="s">
        <v>571</v>
      </c>
      <c r="E193" s="2"/>
      <c r="F193" s="10"/>
    </row>
    <row r="197" spans="1:6" x14ac:dyDescent="0.25">
      <c r="A197" s="1"/>
      <c r="C197" s="23"/>
      <c r="E197" s="2"/>
    </row>
    <row r="212" spans="1:1" x14ac:dyDescent="0.25">
      <c r="A212" s="2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3"/>
  <sheetViews>
    <sheetView tabSelected="1" topLeftCell="A40" workbookViewId="0">
      <selection activeCell="J57" sqref="J57"/>
    </sheetView>
  </sheetViews>
  <sheetFormatPr baseColWidth="10" defaultRowHeight="15" x14ac:dyDescent="0.25"/>
  <cols>
    <col min="1" max="1" width="3.5703125" customWidth="1"/>
    <col min="2" max="2" width="21.7109375" customWidth="1"/>
    <col min="4" max="4" width="35.7109375" customWidth="1"/>
    <col min="11" max="11" width="22.85546875" customWidth="1"/>
  </cols>
  <sheetData>
    <row r="2" spans="1:6" x14ac:dyDescent="0.25">
      <c r="A2" s="1"/>
      <c r="C2" s="23"/>
      <c r="E2" s="2"/>
    </row>
    <row r="3" spans="1:6" x14ac:dyDescent="0.25">
      <c r="A3" s="1" t="s">
        <v>105</v>
      </c>
      <c r="C3" s="23"/>
      <c r="E3" s="2"/>
    </row>
    <row r="4" spans="1:6" x14ac:dyDescent="0.25">
      <c r="A4" s="1" t="s">
        <v>106</v>
      </c>
      <c r="C4" s="23"/>
      <c r="E4" s="2"/>
    </row>
    <row r="5" spans="1:6" x14ac:dyDescent="0.25">
      <c r="A5" s="1"/>
      <c r="C5" s="23"/>
      <c r="E5" s="2"/>
    </row>
    <row r="6" spans="1:6" x14ac:dyDescent="0.25">
      <c r="A6" s="1" t="s">
        <v>107</v>
      </c>
      <c r="C6" s="23"/>
      <c r="E6" s="2"/>
    </row>
    <row r="7" spans="1:6" s="19" customFormat="1" x14ac:dyDescent="0.25">
      <c r="A7" s="21"/>
      <c r="C7" s="23"/>
      <c r="E7" s="2"/>
    </row>
    <row r="8" spans="1:6" x14ac:dyDescent="0.25">
      <c r="A8" s="21" t="s">
        <v>984</v>
      </c>
      <c r="B8" s="19"/>
      <c r="C8" s="23" t="s">
        <v>993</v>
      </c>
      <c r="D8" s="19"/>
      <c r="E8" s="2"/>
      <c r="F8" s="19"/>
    </row>
    <row r="9" spans="1:6" x14ac:dyDescent="0.25">
      <c r="A9" s="21">
        <v>1</v>
      </c>
      <c r="B9" s="19" t="s">
        <v>126</v>
      </c>
      <c r="C9" s="20">
        <v>16</v>
      </c>
      <c r="D9" s="19" t="s">
        <v>992</v>
      </c>
      <c r="E9" s="2"/>
      <c r="F9" s="19"/>
    </row>
    <row r="10" spans="1:6" x14ac:dyDescent="0.25">
      <c r="A10" s="21">
        <v>2</v>
      </c>
      <c r="B10" s="19" t="s">
        <v>33</v>
      </c>
      <c r="C10" s="20">
        <v>23</v>
      </c>
      <c r="D10" s="19" t="s">
        <v>992</v>
      </c>
      <c r="E10" s="2"/>
      <c r="F10" s="19"/>
    </row>
    <row r="11" spans="1:6" x14ac:dyDescent="0.25">
      <c r="A11" s="21">
        <v>3</v>
      </c>
      <c r="B11" s="19" t="s">
        <v>215</v>
      </c>
      <c r="C11" s="20">
        <v>28</v>
      </c>
      <c r="D11" s="19" t="s">
        <v>992</v>
      </c>
      <c r="E11" s="2"/>
      <c r="F11" s="19"/>
    </row>
    <row r="12" spans="1:6" x14ac:dyDescent="0.25">
      <c r="A12" s="21">
        <v>4</v>
      </c>
      <c r="B12" s="19" t="s">
        <v>4</v>
      </c>
      <c r="C12" s="20" t="s">
        <v>891</v>
      </c>
      <c r="D12" s="19" t="s">
        <v>992</v>
      </c>
      <c r="E12" s="2"/>
      <c r="F12" s="19"/>
    </row>
    <row r="13" spans="1:6" x14ac:dyDescent="0.25">
      <c r="A13" s="19"/>
      <c r="B13" s="19"/>
      <c r="C13" s="20" t="s">
        <v>985</v>
      </c>
      <c r="D13" s="19"/>
      <c r="E13" s="2"/>
      <c r="F13" s="19"/>
    </row>
    <row r="14" spans="1:6" x14ac:dyDescent="0.25">
      <c r="A14" s="21">
        <v>5</v>
      </c>
      <c r="B14" s="19" t="s">
        <v>138</v>
      </c>
      <c r="C14" s="23">
        <v>44</v>
      </c>
      <c r="D14" s="19" t="s">
        <v>992</v>
      </c>
      <c r="E14" s="2"/>
      <c r="F14" s="19"/>
    </row>
    <row r="15" spans="1:6" x14ac:dyDescent="0.25">
      <c r="A15" s="21">
        <v>6</v>
      </c>
      <c r="B15" s="19" t="s">
        <v>342</v>
      </c>
      <c r="C15" s="23" t="s">
        <v>891</v>
      </c>
      <c r="D15" s="19" t="s">
        <v>992</v>
      </c>
      <c r="E15" s="2"/>
      <c r="F15" s="19"/>
    </row>
    <row r="16" spans="1:6" x14ac:dyDescent="0.25">
      <c r="A16" s="21"/>
      <c r="B16" s="19" t="s">
        <v>480</v>
      </c>
      <c r="C16" s="23"/>
      <c r="D16" s="19"/>
      <c r="E16" s="2"/>
      <c r="F16" s="19"/>
    </row>
    <row r="17" spans="1:6" x14ac:dyDescent="0.25">
      <c r="A17" s="21" t="s">
        <v>27</v>
      </c>
      <c r="B17" s="19"/>
      <c r="C17" s="23" t="s">
        <v>987</v>
      </c>
      <c r="D17" s="19"/>
      <c r="E17" s="2"/>
      <c r="F17" s="19"/>
    </row>
    <row r="18" spans="1:6" x14ac:dyDescent="0.25">
      <c r="A18" s="21">
        <v>1</v>
      </c>
      <c r="B18" s="19" t="s">
        <v>20</v>
      </c>
      <c r="C18" s="23"/>
      <c r="D18" s="19" t="s">
        <v>986</v>
      </c>
      <c r="E18" s="2"/>
      <c r="F18" s="19"/>
    </row>
    <row r="19" spans="1:6" x14ac:dyDescent="0.25">
      <c r="A19" s="21"/>
      <c r="B19" s="19" t="s">
        <v>480</v>
      </c>
      <c r="C19" s="23"/>
      <c r="D19" s="19"/>
      <c r="E19" s="2"/>
      <c r="F19" s="19"/>
    </row>
    <row r="20" spans="1:6" x14ac:dyDescent="0.25">
      <c r="A20" s="21" t="s">
        <v>918</v>
      </c>
      <c r="B20" s="19"/>
      <c r="C20" s="23"/>
      <c r="D20" s="19"/>
      <c r="E20" s="2"/>
      <c r="F20" s="19"/>
    </row>
    <row r="21" spans="1:6" x14ac:dyDescent="0.25">
      <c r="A21" s="21" t="s">
        <v>0</v>
      </c>
      <c r="B21" s="19"/>
      <c r="C21" s="23"/>
      <c r="D21" s="19"/>
      <c r="E21" s="2"/>
      <c r="F21" s="19"/>
    </row>
    <row r="22" spans="1:6" x14ac:dyDescent="0.25">
      <c r="A22" s="21">
        <v>1</v>
      </c>
      <c r="B22" s="19" t="s">
        <v>163</v>
      </c>
      <c r="C22" s="23">
        <v>165</v>
      </c>
      <c r="D22" s="19" t="s">
        <v>917</v>
      </c>
      <c r="E22" s="2"/>
      <c r="F22" s="19"/>
    </row>
    <row r="23" spans="1:6" x14ac:dyDescent="0.25">
      <c r="A23" s="21">
        <v>2</v>
      </c>
      <c r="B23" s="19" t="s">
        <v>4</v>
      </c>
      <c r="C23" s="23">
        <v>160</v>
      </c>
      <c r="D23" s="19" t="s">
        <v>917</v>
      </c>
      <c r="E23" s="2"/>
      <c r="F23" s="19"/>
    </row>
    <row r="24" spans="1:6" x14ac:dyDescent="0.25">
      <c r="A24" s="21">
        <v>3</v>
      </c>
      <c r="B24" s="19" t="s">
        <v>350</v>
      </c>
      <c r="C24" s="23">
        <v>110</v>
      </c>
      <c r="D24" s="19" t="s">
        <v>917</v>
      </c>
      <c r="E24" s="2"/>
      <c r="F24" s="19"/>
    </row>
    <row r="25" spans="1:6" x14ac:dyDescent="0.25">
      <c r="A25" s="21">
        <v>4</v>
      </c>
      <c r="B25" s="19" t="s">
        <v>288</v>
      </c>
      <c r="C25" s="23">
        <v>95</v>
      </c>
      <c r="D25" s="19" t="s">
        <v>917</v>
      </c>
      <c r="E25" s="2"/>
      <c r="F25" s="19"/>
    </row>
    <row r="26" spans="1:6" x14ac:dyDescent="0.25">
      <c r="A26" s="21">
        <v>5</v>
      </c>
      <c r="B26" s="19" t="s">
        <v>619</v>
      </c>
      <c r="C26" s="23">
        <v>90</v>
      </c>
      <c r="D26" s="19" t="s">
        <v>917</v>
      </c>
      <c r="E26" s="2"/>
      <c r="F26" s="19"/>
    </row>
    <row r="27" spans="1:6" x14ac:dyDescent="0.25">
      <c r="A27" s="21"/>
      <c r="B27" s="19" t="s">
        <v>480</v>
      </c>
      <c r="C27" s="23"/>
      <c r="D27" s="19"/>
      <c r="E27" s="2"/>
      <c r="F27" s="19"/>
    </row>
    <row r="28" spans="1:6" x14ac:dyDescent="0.25">
      <c r="A28" s="21" t="s">
        <v>27</v>
      </c>
      <c r="B28" s="19"/>
      <c r="C28" s="23"/>
      <c r="D28" s="19"/>
      <c r="E28" s="2"/>
      <c r="F28" s="19"/>
    </row>
    <row r="29" spans="1:6" x14ac:dyDescent="0.25">
      <c r="A29" s="21">
        <v>1</v>
      </c>
      <c r="B29" s="19" t="s">
        <v>20</v>
      </c>
      <c r="C29" s="23">
        <v>100</v>
      </c>
      <c r="D29" s="19" t="s">
        <v>917</v>
      </c>
      <c r="E29" s="2"/>
      <c r="F29" s="19"/>
    </row>
    <row r="30" spans="1:6" x14ac:dyDescent="0.25">
      <c r="A30" s="21">
        <v>2</v>
      </c>
      <c r="B30" s="19" t="s">
        <v>195</v>
      </c>
      <c r="C30" s="23">
        <v>75</v>
      </c>
      <c r="D30" s="19" t="s">
        <v>917</v>
      </c>
      <c r="E30" s="2"/>
      <c r="F30" s="19"/>
    </row>
    <row r="31" spans="1:6" x14ac:dyDescent="0.25">
      <c r="A31" s="21"/>
      <c r="B31" s="19"/>
      <c r="C31" s="23"/>
      <c r="D31" s="19"/>
      <c r="E31" s="2"/>
      <c r="F31" s="19"/>
    </row>
    <row r="32" spans="1:6" x14ac:dyDescent="0.25">
      <c r="A32" s="1"/>
      <c r="B32" s="19" t="s">
        <v>480</v>
      </c>
      <c r="C32" s="23"/>
      <c r="E32" s="2"/>
    </row>
    <row r="33" spans="1:6" x14ac:dyDescent="0.25">
      <c r="A33" s="1" t="s">
        <v>108</v>
      </c>
      <c r="C33" s="23"/>
      <c r="E33" s="2"/>
    </row>
    <row r="34" spans="1:6" x14ac:dyDescent="0.25">
      <c r="A34" s="1" t="s">
        <v>31</v>
      </c>
      <c r="C34" s="23"/>
      <c r="D34" s="7" t="s">
        <v>152</v>
      </c>
      <c r="E34" s="2">
        <f>SUM(C35:C44)/10</f>
        <v>77.935000000000002</v>
      </c>
      <c r="F34" t="s">
        <v>153</v>
      </c>
    </row>
    <row r="35" spans="1:6" x14ac:dyDescent="0.25">
      <c r="A35" s="21">
        <v>1</v>
      </c>
      <c r="B35" s="19" t="s">
        <v>215</v>
      </c>
      <c r="C35" s="23">
        <v>92.65</v>
      </c>
      <c r="D35" s="21" t="s">
        <v>992</v>
      </c>
      <c r="E35" s="2"/>
      <c r="F35" s="19"/>
    </row>
    <row r="36" spans="1:6" x14ac:dyDescent="0.25">
      <c r="A36" s="1">
        <v>2</v>
      </c>
      <c r="B36" t="s">
        <v>4</v>
      </c>
      <c r="C36" s="23">
        <v>91.7</v>
      </c>
      <c r="D36" t="s">
        <v>408</v>
      </c>
      <c r="E36" s="2"/>
    </row>
    <row r="37" spans="1:6" x14ac:dyDescent="0.25">
      <c r="A37" s="21">
        <v>3</v>
      </c>
      <c r="B37" t="s">
        <v>207</v>
      </c>
      <c r="C37" s="23">
        <v>90</v>
      </c>
      <c r="D37" t="s">
        <v>394</v>
      </c>
      <c r="E37" s="2"/>
    </row>
    <row r="38" spans="1:6" x14ac:dyDescent="0.25">
      <c r="A38" s="21">
        <v>4</v>
      </c>
      <c r="B38" t="s">
        <v>1</v>
      </c>
      <c r="C38" s="23">
        <v>80</v>
      </c>
      <c r="D38" t="s">
        <v>394</v>
      </c>
      <c r="E38" s="2"/>
    </row>
    <row r="39" spans="1:6" x14ac:dyDescent="0.25">
      <c r="A39" s="21">
        <v>4</v>
      </c>
      <c r="B39" t="s">
        <v>399</v>
      </c>
      <c r="C39" s="23">
        <v>80</v>
      </c>
      <c r="D39" t="s">
        <v>394</v>
      </c>
      <c r="E39" s="2"/>
    </row>
    <row r="40" spans="1:6" x14ac:dyDescent="0.25">
      <c r="A40" s="21">
        <v>6</v>
      </c>
      <c r="B40" t="s">
        <v>330</v>
      </c>
      <c r="C40" s="23">
        <v>75</v>
      </c>
      <c r="D40" t="s">
        <v>394</v>
      </c>
      <c r="E40" s="2"/>
    </row>
    <row r="41" spans="1:6" x14ac:dyDescent="0.25">
      <c r="A41" s="21">
        <v>7</v>
      </c>
      <c r="B41" t="s">
        <v>287</v>
      </c>
      <c r="C41" s="23">
        <v>70</v>
      </c>
      <c r="D41" t="s">
        <v>394</v>
      </c>
      <c r="E41" s="2"/>
    </row>
    <row r="42" spans="1:6" x14ac:dyDescent="0.25">
      <c r="A42" s="21">
        <v>7</v>
      </c>
      <c r="B42" t="s">
        <v>401</v>
      </c>
      <c r="C42" s="23">
        <v>70</v>
      </c>
      <c r="D42" t="s">
        <v>394</v>
      </c>
      <c r="E42" s="2"/>
    </row>
    <row r="43" spans="1:6" x14ac:dyDescent="0.25">
      <c r="A43" s="21">
        <v>9</v>
      </c>
      <c r="B43" t="s">
        <v>398</v>
      </c>
      <c r="C43" s="23">
        <v>65</v>
      </c>
      <c r="D43" t="s">
        <v>394</v>
      </c>
      <c r="E43" s="2"/>
    </row>
    <row r="44" spans="1:6" x14ac:dyDescent="0.25">
      <c r="A44" s="21">
        <v>9</v>
      </c>
      <c r="B44" t="s">
        <v>400</v>
      </c>
      <c r="C44" s="23">
        <v>65</v>
      </c>
      <c r="D44" t="s">
        <v>394</v>
      </c>
      <c r="E44" s="2"/>
    </row>
    <row r="45" spans="1:6" x14ac:dyDescent="0.25">
      <c r="A45" s="1"/>
      <c r="B45" t="s">
        <v>480</v>
      </c>
      <c r="C45" s="23"/>
      <c r="E45" s="2"/>
    </row>
    <row r="46" spans="1:6" x14ac:dyDescent="0.25">
      <c r="A46" s="1" t="s">
        <v>27</v>
      </c>
      <c r="C46" s="23"/>
      <c r="D46" s="7" t="s">
        <v>152</v>
      </c>
      <c r="E46" s="2">
        <f>SUM(C47:C48)/2</f>
        <v>42.45</v>
      </c>
      <c r="F46" t="s">
        <v>153</v>
      </c>
    </row>
    <row r="47" spans="1:6" x14ac:dyDescent="0.25">
      <c r="A47" s="1">
        <v>1</v>
      </c>
      <c r="B47" t="s">
        <v>20</v>
      </c>
      <c r="C47" s="23">
        <v>52.45</v>
      </c>
      <c r="D47" t="s">
        <v>394</v>
      </c>
      <c r="E47" s="2"/>
    </row>
    <row r="48" spans="1:6" x14ac:dyDescent="0.25">
      <c r="A48" s="1">
        <v>2</v>
      </c>
      <c r="B48" t="s">
        <v>402</v>
      </c>
      <c r="C48" s="23">
        <v>32.450000000000003</v>
      </c>
      <c r="D48" t="s">
        <v>394</v>
      </c>
      <c r="E48" s="2"/>
    </row>
    <row r="49" spans="1:5" x14ac:dyDescent="0.25">
      <c r="A49" s="1"/>
      <c r="B49" s="19" t="s">
        <v>480</v>
      </c>
      <c r="C49" s="23"/>
      <c r="E49" s="2"/>
    </row>
    <row r="50" spans="1:5" s="19" customFormat="1" x14ac:dyDescent="0.25">
      <c r="A50" s="21"/>
      <c r="C50" s="23"/>
      <c r="E50" s="2"/>
    </row>
    <row r="51" spans="1:5" s="19" customFormat="1" x14ac:dyDescent="0.25">
      <c r="A51" s="21"/>
      <c r="C51" s="23"/>
      <c r="E51" s="2"/>
    </row>
    <row r="52" spans="1:5" s="19" customFormat="1" x14ac:dyDescent="0.25">
      <c r="A52" s="21"/>
      <c r="B52" s="76" t="s">
        <v>1399</v>
      </c>
      <c r="E52" s="2"/>
    </row>
    <row r="53" spans="1:5" s="19" customFormat="1" x14ac:dyDescent="0.25">
      <c r="A53" s="21" t="s">
        <v>0</v>
      </c>
      <c r="C53" s="23" t="s">
        <v>1400</v>
      </c>
      <c r="E53" s="2"/>
    </row>
    <row r="54" spans="1:5" s="19" customFormat="1" x14ac:dyDescent="0.25">
      <c r="A54" s="21">
        <v>1</v>
      </c>
      <c r="B54" s="19" t="s">
        <v>1401</v>
      </c>
      <c r="C54" s="23">
        <v>47</v>
      </c>
      <c r="D54" s="19" t="s">
        <v>1403</v>
      </c>
      <c r="E54" s="2"/>
    </row>
    <row r="55" spans="1:5" s="19" customFormat="1" x14ac:dyDescent="0.25">
      <c r="A55" s="21">
        <v>2</v>
      </c>
      <c r="B55" s="19" t="s">
        <v>4</v>
      </c>
      <c r="C55" s="23">
        <v>37.299999999999997</v>
      </c>
      <c r="D55" s="19" t="s">
        <v>1403</v>
      </c>
      <c r="E55" s="2"/>
    </row>
    <row r="56" spans="1:5" s="19" customFormat="1" x14ac:dyDescent="0.25">
      <c r="A56" s="21"/>
      <c r="C56" s="23"/>
      <c r="E56" s="2"/>
    </row>
    <row r="57" spans="1:5" s="19" customFormat="1" x14ac:dyDescent="0.25">
      <c r="A57" s="21" t="s">
        <v>27</v>
      </c>
      <c r="C57" s="23" t="s">
        <v>1400</v>
      </c>
      <c r="E57" s="2"/>
    </row>
    <row r="58" spans="1:5" s="19" customFormat="1" x14ac:dyDescent="0.25">
      <c r="A58" s="21">
        <v>1</v>
      </c>
      <c r="B58" s="19" t="s">
        <v>20</v>
      </c>
      <c r="C58" s="23">
        <v>15.9</v>
      </c>
      <c r="D58" s="19" t="s">
        <v>1403</v>
      </c>
      <c r="E58" s="2"/>
    </row>
    <row r="59" spans="1:5" s="19" customFormat="1" x14ac:dyDescent="0.25">
      <c r="A59" s="21"/>
      <c r="C59" s="23" t="s">
        <v>1402</v>
      </c>
      <c r="E59" s="2"/>
    </row>
    <row r="60" spans="1:5" s="19" customFormat="1" x14ac:dyDescent="0.25">
      <c r="A60" s="21">
        <v>1</v>
      </c>
      <c r="B60" s="19" t="s">
        <v>20</v>
      </c>
      <c r="C60" s="23">
        <v>60.81</v>
      </c>
      <c r="D60" s="19" t="s">
        <v>1403</v>
      </c>
      <c r="E60" s="2"/>
    </row>
    <row r="61" spans="1:5" s="19" customFormat="1" x14ac:dyDescent="0.25">
      <c r="A61" s="21"/>
      <c r="B61" s="19" t="s">
        <v>480</v>
      </c>
      <c r="C61" s="23"/>
      <c r="E61" s="2"/>
    </row>
    <row r="62" spans="1:5" x14ac:dyDescent="0.25">
      <c r="A62" s="1"/>
      <c r="B62" t="s">
        <v>480</v>
      </c>
      <c r="C62" s="23"/>
      <c r="E62" s="2"/>
    </row>
    <row r="63" spans="1:5" s="19" customFormat="1" x14ac:dyDescent="0.25">
      <c r="A63" s="21"/>
      <c r="C63" s="23"/>
      <c r="E63" s="2"/>
    </row>
    <row r="64" spans="1:5" s="19" customFormat="1" ht="15.75" x14ac:dyDescent="0.25">
      <c r="A64" s="75" t="s">
        <v>1238</v>
      </c>
      <c r="B64"/>
      <c r="C64"/>
      <c r="D64"/>
      <c r="E64"/>
    </row>
    <row r="65" spans="1:5" s="19" customFormat="1" x14ac:dyDescent="0.25">
      <c r="A65" t="s">
        <v>0</v>
      </c>
      <c r="B65"/>
      <c r="C65"/>
      <c r="D65"/>
      <c r="E65"/>
    </row>
    <row r="66" spans="1:5" s="19" customFormat="1" x14ac:dyDescent="0.25">
      <c r="A66" s="20">
        <v>1</v>
      </c>
      <c r="B66" t="s">
        <v>1234</v>
      </c>
      <c r="C66" s="20">
        <v>62.8</v>
      </c>
      <c r="D66" s="19" t="s">
        <v>1250</v>
      </c>
      <c r="E66" t="s">
        <v>1235</v>
      </c>
    </row>
    <row r="67" spans="1:5" s="19" customFormat="1" x14ac:dyDescent="0.25">
      <c r="A67" s="20">
        <v>2</v>
      </c>
      <c r="B67" t="s">
        <v>1236</v>
      </c>
      <c r="C67" s="20">
        <v>56.78</v>
      </c>
      <c r="D67" s="19" t="s">
        <v>1250</v>
      </c>
      <c r="E67" t="s">
        <v>1235</v>
      </c>
    </row>
    <row r="68" spans="1:5" s="19" customFormat="1" x14ac:dyDescent="0.25">
      <c r="A68" s="20">
        <v>3</v>
      </c>
      <c r="B68" t="s">
        <v>1241</v>
      </c>
      <c r="C68" s="20">
        <v>56.45</v>
      </c>
      <c r="D68" s="19" t="s">
        <v>1250</v>
      </c>
      <c r="E68" s="19" t="s">
        <v>1235</v>
      </c>
    </row>
    <row r="69" spans="1:5" s="19" customFormat="1" x14ac:dyDescent="0.25">
      <c r="A69" s="20">
        <v>4</v>
      </c>
      <c r="B69" t="s">
        <v>4</v>
      </c>
      <c r="C69" s="20">
        <v>55.6</v>
      </c>
      <c r="D69" s="19" t="s">
        <v>1250</v>
      </c>
      <c r="E69" s="19" t="s">
        <v>1240</v>
      </c>
    </row>
    <row r="70" spans="1:5" s="19" customFormat="1" x14ac:dyDescent="0.25">
      <c r="A70" s="20">
        <v>5</v>
      </c>
      <c r="B70" t="s">
        <v>138</v>
      </c>
      <c r="C70" s="20">
        <v>56.2</v>
      </c>
      <c r="D70" s="19" t="s">
        <v>1250</v>
      </c>
      <c r="E70" t="s">
        <v>1237</v>
      </c>
    </row>
    <row r="71" spans="1:5" s="19" customFormat="1" x14ac:dyDescent="0.25">
      <c r="A71" s="20">
        <v>6</v>
      </c>
      <c r="B71" t="s">
        <v>1239</v>
      </c>
      <c r="C71" s="20">
        <v>54.79</v>
      </c>
      <c r="D71" s="19" t="s">
        <v>1250</v>
      </c>
      <c r="E71" t="s">
        <v>1213</v>
      </c>
    </row>
    <row r="72" spans="1:5" s="19" customFormat="1" x14ac:dyDescent="0.25">
      <c r="A72" s="20">
        <v>7</v>
      </c>
      <c r="B72" t="s">
        <v>925</v>
      </c>
      <c r="C72" s="20">
        <v>50.9</v>
      </c>
      <c r="D72" s="19" t="s">
        <v>1250</v>
      </c>
      <c r="E72" t="s">
        <v>1246</v>
      </c>
    </row>
    <row r="73" spans="1:5" s="19" customFormat="1" x14ac:dyDescent="0.25">
      <c r="A73" s="20">
        <v>8</v>
      </c>
      <c r="B73" t="s">
        <v>1242</v>
      </c>
      <c r="C73" s="20">
        <v>33.200000000000003</v>
      </c>
      <c r="D73" s="19" t="s">
        <v>1250</v>
      </c>
      <c r="E73" t="s">
        <v>1213</v>
      </c>
    </row>
    <row r="74" spans="1:5" s="19" customFormat="1" x14ac:dyDescent="0.25">
      <c r="A74" s="20">
        <v>9</v>
      </c>
      <c r="B74" t="s">
        <v>1244</v>
      </c>
      <c r="C74" s="20">
        <v>32.9</v>
      </c>
      <c r="D74" s="19" t="s">
        <v>1250</v>
      </c>
      <c r="E74" t="s">
        <v>1213</v>
      </c>
    </row>
    <row r="75" spans="1:5" s="19" customFormat="1" x14ac:dyDescent="0.25">
      <c r="A75" s="20">
        <v>10</v>
      </c>
      <c r="B75" t="s">
        <v>1243</v>
      </c>
      <c r="C75" s="20">
        <v>25</v>
      </c>
      <c r="D75" s="19" t="s">
        <v>1250</v>
      </c>
      <c r="E75" t="s">
        <v>1213</v>
      </c>
    </row>
    <row r="76" spans="1:5" s="19" customFormat="1" x14ac:dyDescent="0.25">
      <c r="B76" s="19" t="s">
        <v>480</v>
      </c>
      <c r="C76" s="20"/>
      <c r="E76"/>
    </row>
    <row r="77" spans="1:5" s="19" customFormat="1" x14ac:dyDescent="0.25">
      <c r="A77" s="19" t="s">
        <v>27</v>
      </c>
      <c r="C77" s="20"/>
      <c r="E77"/>
    </row>
    <row r="78" spans="1:5" s="19" customFormat="1" x14ac:dyDescent="0.25">
      <c r="A78" s="20">
        <v>1</v>
      </c>
      <c r="B78" t="s">
        <v>20</v>
      </c>
      <c r="C78" s="20">
        <v>40.6</v>
      </c>
      <c r="D78" s="19" t="s">
        <v>1250</v>
      </c>
      <c r="E78" t="s">
        <v>1240</v>
      </c>
    </row>
    <row r="79" spans="1:5" s="19" customFormat="1" x14ac:dyDescent="0.25">
      <c r="A79" s="20">
        <v>2</v>
      </c>
      <c r="B79" t="s">
        <v>899</v>
      </c>
      <c r="C79" s="20">
        <v>38.9</v>
      </c>
      <c r="D79" s="19" t="s">
        <v>1250</v>
      </c>
      <c r="E79" t="s">
        <v>1220</v>
      </c>
    </row>
    <row r="80" spans="1:5" s="19" customFormat="1" x14ac:dyDescent="0.25">
      <c r="A80" s="20">
        <v>3</v>
      </c>
      <c r="B80" t="s">
        <v>1247</v>
      </c>
      <c r="C80" s="20">
        <v>37.35</v>
      </c>
      <c r="D80" s="19" t="s">
        <v>1250</v>
      </c>
      <c r="E80" t="s">
        <v>1245</v>
      </c>
    </row>
    <row r="81" spans="1:6" s="19" customFormat="1" x14ac:dyDescent="0.25">
      <c r="A81" s="20">
        <v>4</v>
      </c>
      <c r="B81" t="s">
        <v>1248</v>
      </c>
      <c r="C81" s="20">
        <v>32.9</v>
      </c>
      <c r="D81" s="19" t="s">
        <v>1250</v>
      </c>
      <c r="E81" t="s">
        <v>1246</v>
      </c>
    </row>
    <row r="82" spans="1:6" s="19" customFormat="1" x14ac:dyDescent="0.25">
      <c r="A82" s="20">
        <v>5</v>
      </c>
      <c r="B82" t="s">
        <v>195</v>
      </c>
      <c r="C82" s="20">
        <v>28.05</v>
      </c>
      <c r="D82" s="19" t="s">
        <v>1250</v>
      </c>
      <c r="E82" t="s">
        <v>1237</v>
      </c>
    </row>
    <row r="83" spans="1:6" s="19" customFormat="1" x14ac:dyDescent="0.25">
      <c r="A83" s="20">
        <v>6</v>
      </c>
      <c r="B83" t="s">
        <v>1249</v>
      </c>
      <c r="C83" s="20">
        <v>13.3</v>
      </c>
      <c r="D83" s="19" t="s">
        <v>1250</v>
      </c>
      <c r="E83" t="s">
        <v>1213</v>
      </c>
    </row>
    <row r="84" spans="1:6" s="19" customFormat="1" x14ac:dyDescent="0.25">
      <c r="B84" s="19" t="s">
        <v>480</v>
      </c>
      <c r="C84"/>
      <c r="D84"/>
      <c r="E84"/>
    </row>
    <row r="85" spans="1:6" x14ac:dyDescent="0.25">
      <c r="A85" s="1" t="s">
        <v>109</v>
      </c>
      <c r="C85" s="23"/>
      <c r="E85" s="2"/>
    </row>
    <row r="86" spans="1:6" x14ac:dyDescent="0.25">
      <c r="A86" s="1" t="s">
        <v>0</v>
      </c>
      <c r="C86" s="23"/>
      <c r="D86" s="7" t="s">
        <v>152</v>
      </c>
      <c r="E86" s="2">
        <f>SUM(C87:C105)/19</f>
        <v>20.289473684210527</v>
      </c>
      <c r="F86" t="s">
        <v>153</v>
      </c>
    </row>
    <row r="87" spans="1:6" x14ac:dyDescent="0.25">
      <c r="A87" s="1">
        <v>1</v>
      </c>
      <c r="B87" s="30" t="s">
        <v>4</v>
      </c>
      <c r="C87" s="31">
        <v>35.450000000000003</v>
      </c>
      <c r="D87" t="s">
        <v>1056</v>
      </c>
      <c r="E87" s="2"/>
    </row>
    <row r="88" spans="1:6" x14ac:dyDescent="0.25">
      <c r="A88" s="1">
        <v>2</v>
      </c>
      <c r="B88" t="s">
        <v>163</v>
      </c>
      <c r="C88" s="23">
        <v>25.05</v>
      </c>
      <c r="D88" t="s">
        <v>409</v>
      </c>
      <c r="E88" s="2"/>
    </row>
    <row r="89" spans="1:6" x14ac:dyDescent="0.25">
      <c r="A89" s="1">
        <v>3</v>
      </c>
      <c r="B89" t="s">
        <v>396</v>
      </c>
      <c r="C89" s="23">
        <v>23</v>
      </c>
      <c r="D89" t="s">
        <v>410</v>
      </c>
      <c r="E89" s="2"/>
    </row>
    <row r="90" spans="1:6" x14ac:dyDescent="0.25">
      <c r="A90" s="1">
        <v>4</v>
      </c>
      <c r="B90" t="s">
        <v>407</v>
      </c>
      <c r="C90" s="23">
        <v>22.6</v>
      </c>
      <c r="D90" t="s">
        <v>409</v>
      </c>
      <c r="E90" s="2"/>
    </row>
    <row r="91" spans="1:6" x14ac:dyDescent="0.25">
      <c r="A91" s="1">
        <v>5</v>
      </c>
      <c r="B91" t="s">
        <v>1</v>
      </c>
      <c r="C91" s="23">
        <v>21.55</v>
      </c>
      <c r="D91" t="s">
        <v>395</v>
      </c>
      <c r="E91" s="2"/>
    </row>
    <row r="92" spans="1:6" x14ac:dyDescent="0.25">
      <c r="A92" s="1">
        <v>6</v>
      </c>
      <c r="B92" t="s">
        <v>412</v>
      </c>
      <c r="C92" s="23">
        <v>21.4</v>
      </c>
      <c r="D92" t="s">
        <v>395</v>
      </c>
      <c r="E92" s="2"/>
    </row>
    <row r="93" spans="1:6" x14ac:dyDescent="0.25">
      <c r="A93" s="1">
        <v>7</v>
      </c>
      <c r="B93" t="s">
        <v>392</v>
      </c>
      <c r="C93" s="23">
        <v>21.35</v>
      </c>
      <c r="D93" t="s">
        <v>409</v>
      </c>
      <c r="E93" s="2"/>
    </row>
    <row r="94" spans="1:6" x14ac:dyDescent="0.25">
      <c r="A94" s="1">
        <v>8</v>
      </c>
      <c r="B94" t="s">
        <v>342</v>
      </c>
      <c r="C94" s="23">
        <v>20.100000000000001</v>
      </c>
      <c r="D94" t="s">
        <v>409</v>
      </c>
      <c r="E94" s="2"/>
    </row>
    <row r="95" spans="1:6" x14ac:dyDescent="0.25">
      <c r="A95" s="1">
        <v>9</v>
      </c>
      <c r="B95" t="s">
        <v>287</v>
      </c>
      <c r="C95" s="23">
        <v>20</v>
      </c>
      <c r="D95" t="s">
        <v>395</v>
      </c>
      <c r="E95" s="2"/>
    </row>
    <row r="96" spans="1:6" x14ac:dyDescent="0.25">
      <c r="A96" s="1">
        <v>9</v>
      </c>
      <c r="B96" t="s">
        <v>330</v>
      </c>
      <c r="C96" s="23">
        <v>20</v>
      </c>
      <c r="D96" t="s">
        <v>395</v>
      </c>
      <c r="E96" s="2"/>
    </row>
    <row r="97" spans="1:6" x14ac:dyDescent="0.25">
      <c r="A97" s="1">
        <v>11</v>
      </c>
      <c r="B97" t="s">
        <v>398</v>
      </c>
      <c r="C97" s="23">
        <v>18.5</v>
      </c>
      <c r="D97" t="s">
        <v>395</v>
      </c>
      <c r="E97" s="2"/>
    </row>
    <row r="98" spans="1:6" x14ac:dyDescent="0.25">
      <c r="A98" s="1">
        <v>12</v>
      </c>
      <c r="B98" t="s">
        <v>6</v>
      </c>
      <c r="C98" s="23">
        <v>18.3</v>
      </c>
      <c r="D98" t="s">
        <v>409</v>
      </c>
      <c r="E98" s="2"/>
    </row>
    <row r="99" spans="1:6" x14ac:dyDescent="0.25">
      <c r="A99" s="1">
        <v>13</v>
      </c>
      <c r="B99" t="s">
        <v>400</v>
      </c>
      <c r="C99" s="23">
        <v>18</v>
      </c>
      <c r="D99" t="s">
        <v>395</v>
      </c>
      <c r="E99" s="2"/>
    </row>
    <row r="100" spans="1:6" x14ac:dyDescent="0.25">
      <c r="A100" s="1">
        <v>14</v>
      </c>
      <c r="B100" t="s">
        <v>399</v>
      </c>
      <c r="C100" s="23">
        <v>17.5</v>
      </c>
      <c r="D100" t="s">
        <v>395</v>
      </c>
      <c r="E100" s="2"/>
    </row>
    <row r="101" spans="1:6" x14ac:dyDescent="0.25">
      <c r="A101" s="1">
        <v>14</v>
      </c>
      <c r="B101" t="s">
        <v>401</v>
      </c>
      <c r="C101" s="23">
        <v>17.5</v>
      </c>
      <c r="D101" t="s">
        <v>395</v>
      </c>
      <c r="E101" s="2"/>
    </row>
    <row r="102" spans="1:6" x14ac:dyDescent="0.25">
      <c r="A102" s="1">
        <v>16</v>
      </c>
      <c r="B102" t="s">
        <v>3</v>
      </c>
      <c r="C102" s="23">
        <v>17.3</v>
      </c>
      <c r="D102" t="s">
        <v>409</v>
      </c>
      <c r="E102" s="2"/>
    </row>
    <row r="103" spans="1:6" x14ac:dyDescent="0.25">
      <c r="A103" s="1">
        <v>16</v>
      </c>
      <c r="B103" t="s">
        <v>362</v>
      </c>
      <c r="C103" s="23">
        <v>17.3</v>
      </c>
      <c r="D103" t="s">
        <v>409</v>
      </c>
      <c r="E103" s="2"/>
    </row>
    <row r="104" spans="1:6" x14ac:dyDescent="0.25">
      <c r="A104" s="1">
        <v>16</v>
      </c>
      <c r="B104" t="s">
        <v>290</v>
      </c>
      <c r="C104" s="23">
        <v>17.3</v>
      </c>
      <c r="D104" t="s">
        <v>409</v>
      </c>
      <c r="E104" s="2"/>
    </row>
    <row r="105" spans="1:6" x14ac:dyDescent="0.25">
      <c r="A105" s="1">
        <v>19</v>
      </c>
      <c r="B105" t="s">
        <v>393</v>
      </c>
      <c r="C105" s="23">
        <v>13.3</v>
      </c>
      <c r="D105" t="s">
        <v>409</v>
      </c>
      <c r="E105" s="2"/>
    </row>
    <row r="106" spans="1:6" x14ac:dyDescent="0.25">
      <c r="A106" s="1"/>
      <c r="B106" t="s">
        <v>480</v>
      </c>
      <c r="C106" s="23"/>
      <c r="E106" s="2"/>
    </row>
    <row r="107" spans="1:6" x14ac:dyDescent="0.25">
      <c r="A107" s="1" t="s">
        <v>27</v>
      </c>
      <c r="C107" s="23"/>
      <c r="D107" s="7" t="s">
        <v>152</v>
      </c>
      <c r="E107" s="2">
        <f>SUM(C108:C112)/5</f>
        <v>13.596</v>
      </c>
      <c r="F107" t="s">
        <v>153</v>
      </c>
    </row>
    <row r="108" spans="1:6" x14ac:dyDescent="0.25">
      <c r="A108" s="1">
        <v>1</v>
      </c>
      <c r="B108" s="54" t="s">
        <v>20</v>
      </c>
      <c r="C108" s="31">
        <v>27.1</v>
      </c>
      <c r="D108" s="19" t="s">
        <v>1015</v>
      </c>
      <c r="E108" s="2"/>
    </row>
    <row r="109" spans="1:6" x14ac:dyDescent="0.25">
      <c r="A109" s="1">
        <v>2</v>
      </c>
      <c r="B109" t="s">
        <v>223</v>
      </c>
      <c r="C109" s="23">
        <v>15.15</v>
      </c>
      <c r="D109" t="s">
        <v>409</v>
      </c>
      <c r="E109" s="2"/>
    </row>
    <row r="110" spans="1:6" x14ac:dyDescent="0.25">
      <c r="A110" s="1">
        <v>3</v>
      </c>
      <c r="B110" t="s">
        <v>365</v>
      </c>
      <c r="C110" s="23">
        <v>9.25</v>
      </c>
      <c r="D110" t="s">
        <v>409</v>
      </c>
      <c r="E110" s="2"/>
    </row>
    <row r="111" spans="1:6" x14ac:dyDescent="0.25">
      <c r="A111" s="1">
        <v>4</v>
      </c>
      <c r="B111" t="s">
        <v>195</v>
      </c>
      <c r="C111" s="23">
        <v>8.26</v>
      </c>
      <c r="D111" t="s">
        <v>409</v>
      </c>
      <c r="E111" s="2"/>
    </row>
    <row r="112" spans="1:6" x14ac:dyDescent="0.25">
      <c r="A112" s="1">
        <v>5</v>
      </c>
      <c r="B112" t="s">
        <v>411</v>
      </c>
      <c r="C112" s="23">
        <v>8.2200000000000006</v>
      </c>
      <c r="D112" t="s">
        <v>395</v>
      </c>
      <c r="E112" s="2"/>
    </row>
    <row r="113" spans="1:6" x14ac:dyDescent="0.25">
      <c r="A113" s="1"/>
      <c r="C113" s="23"/>
      <c r="E113" s="2"/>
    </row>
    <row r="114" spans="1:6" x14ac:dyDescent="0.25">
      <c r="A114" s="1"/>
      <c r="B114" t="s">
        <v>480</v>
      </c>
      <c r="C114" s="23"/>
      <c r="E114" s="2"/>
    </row>
    <row r="115" spans="1:6" x14ac:dyDescent="0.25">
      <c r="A115" s="1" t="s">
        <v>110</v>
      </c>
      <c r="C115" s="23"/>
      <c r="E115" s="2"/>
    </row>
    <row r="116" spans="1:6" x14ac:dyDescent="0.25">
      <c r="A116" s="1" t="s">
        <v>0</v>
      </c>
      <c r="C116" s="23" t="s">
        <v>403</v>
      </c>
      <c r="E116" s="2"/>
    </row>
    <row r="117" spans="1:6" x14ac:dyDescent="0.25">
      <c r="A117" s="1">
        <v>1</v>
      </c>
      <c r="B117" t="s">
        <v>138</v>
      </c>
      <c r="C117" s="23">
        <v>39.19</v>
      </c>
      <c r="D117" t="s">
        <v>277</v>
      </c>
      <c r="E117" s="2"/>
    </row>
    <row r="118" spans="1:6" x14ac:dyDescent="0.25">
      <c r="A118" s="21">
        <v>2</v>
      </c>
      <c r="B118" s="19" t="s">
        <v>778</v>
      </c>
      <c r="C118" s="23">
        <v>36.79</v>
      </c>
      <c r="D118" s="19" t="s">
        <v>779</v>
      </c>
      <c r="E118" s="2"/>
      <c r="F118" s="19"/>
    </row>
    <row r="119" spans="1:6" x14ac:dyDescent="0.25">
      <c r="A119" s="1">
        <v>3</v>
      </c>
      <c r="B119" t="s">
        <v>33</v>
      </c>
      <c r="C119" s="23">
        <v>17.32</v>
      </c>
      <c r="D119" t="s">
        <v>277</v>
      </c>
      <c r="E119" s="2"/>
    </row>
    <row r="120" spans="1:6" x14ac:dyDescent="0.25">
      <c r="A120" s="1">
        <v>4</v>
      </c>
      <c r="B120" t="s">
        <v>158</v>
      </c>
      <c r="C120" s="23">
        <v>9.1999999999999993</v>
      </c>
      <c r="D120" t="s">
        <v>397</v>
      </c>
      <c r="E120" s="2"/>
    </row>
    <row r="121" spans="1:6" x14ac:dyDescent="0.25">
      <c r="A121" s="1"/>
      <c r="B121" t="s">
        <v>480</v>
      </c>
      <c r="C121" s="23"/>
      <c r="E121" s="2"/>
    </row>
    <row r="122" spans="1:6" x14ac:dyDescent="0.25">
      <c r="A122" s="1" t="s">
        <v>27</v>
      </c>
      <c r="C122" s="23" t="s">
        <v>404</v>
      </c>
      <c r="E122" s="2"/>
    </row>
    <row r="123" spans="1:6" x14ac:dyDescent="0.25">
      <c r="A123" s="1">
        <v>1</v>
      </c>
      <c r="B123" t="s">
        <v>20</v>
      </c>
      <c r="C123" s="23">
        <v>5</v>
      </c>
      <c r="D123" t="s">
        <v>397</v>
      </c>
      <c r="E123" s="2"/>
    </row>
    <row r="124" spans="1:6" x14ac:dyDescent="0.25">
      <c r="A124" s="1"/>
      <c r="C124" s="23" t="s">
        <v>405</v>
      </c>
      <c r="E124" s="2"/>
    </row>
    <row r="125" spans="1:6" x14ac:dyDescent="0.25">
      <c r="A125" s="1">
        <v>2</v>
      </c>
      <c r="B125" t="s">
        <v>406</v>
      </c>
      <c r="C125" s="23">
        <v>6.25</v>
      </c>
      <c r="D125" t="s">
        <v>394</v>
      </c>
      <c r="E125" s="2"/>
    </row>
    <row r="126" spans="1:6" x14ac:dyDescent="0.25">
      <c r="A126" s="1"/>
      <c r="B126" t="s">
        <v>480</v>
      </c>
      <c r="C126" s="23"/>
      <c r="E126" s="2"/>
    </row>
    <row r="127" spans="1:6" x14ac:dyDescent="0.25">
      <c r="A127" s="1" t="s">
        <v>111</v>
      </c>
      <c r="C127" s="23"/>
      <c r="E127" s="2"/>
    </row>
    <row r="128" spans="1:6" x14ac:dyDescent="0.25">
      <c r="A128" s="1" t="s">
        <v>0</v>
      </c>
      <c r="C128" s="23"/>
      <c r="D128" s="7" t="s">
        <v>152</v>
      </c>
      <c r="E128" s="2">
        <f>SUM(C129:C144)/16</f>
        <v>26.384374999999999</v>
      </c>
      <c r="F128" t="s">
        <v>153</v>
      </c>
    </row>
    <row r="129" spans="1:6" x14ac:dyDescent="0.25">
      <c r="A129" s="21">
        <v>1</v>
      </c>
      <c r="B129" t="s">
        <v>215</v>
      </c>
      <c r="C129" s="7">
        <v>36.15</v>
      </c>
      <c r="D129" s="21" t="s">
        <v>1027</v>
      </c>
      <c r="E129" s="2"/>
      <c r="F129" s="19"/>
    </row>
    <row r="130" spans="1:6" s="19" customFormat="1" x14ac:dyDescent="0.25">
      <c r="A130" s="21">
        <v>2</v>
      </c>
      <c r="B130" t="s">
        <v>4</v>
      </c>
      <c r="C130" s="7">
        <v>35.5</v>
      </c>
      <c r="D130" s="21" t="s">
        <v>1057</v>
      </c>
      <c r="E130" s="2"/>
    </row>
    <row r="131" spans="1:6" x14ac:dyDescent="0.25">
      <c r="A131" s="21">
        <v>3</v>
      </c>
      <c r="B131" t="s">
        <v>33</v>
      </c>
      <c r="C131" s="7">
        <v>33.5</v>
      </c>
      <c r="D131" s="21" t="s">
        <v>1027</v>
      </c>
      <c r="E131" s="2"/>
      <c r="F131" s="19"/>
    </row>
    <row r="132" spans="1:6" x14ac:dyDescent="0.25">
      <c r="A132" s="21">
        <v>4</v>
      </c>
      <c r="B132" t="s">
        <v>1026</v>
      </c>
      <c r="C132" s="7">
        <v>31.05</v>
      </c>
      <c r="D132" s="21" t="s">
        <v>1027</v>
      </c>
      <c r="E132" s="2"/>
    </row>
    <row r="133" spans="1:6" x14ac:dyDescent="0.25">
      <c r="A133" s="21">
        <v>5</v>
      </c>
      <c r="B133" t="s">
        <v>207</v>
      </c>
      <c r="C133" s="23">
        <v>27.5</v>
      </c>
      <c r="D133" t="s">
        <v>394</v>
      </c>
      <c r="E133" s="2"/>
    </row>
    <row r="134" spans="1:6" x14ac:dyDescent="0.25">
      <c r="A134" s="21">
        <v>6</v>
      </c>
      <c r="B134" t="s">
        <v>396</v>
      </c>
      <c r="C134" s="23">
        <v>27</v>
      </c>
      <c r="D134" t="s">
        <v>397</v>
      </c>
      <c r="E134" s="2"/>
    </row>
    <row r="135" spans="1:6" x14ac:dyDescent="0.25">
      <c r="A135" s="21">
        <v>7</v>
      </c>
      <c r="B135" t="s">
        <v>200</v>
      </c>
      <c r="C135" s="23">
        <v>26.25</v>
      </c>
      <c r="D135" t="s">
        <v>395</v>
      </c>
      <c r="E135" s="2"/>
    </row>
    <row r="136" spans="1:6" x14ac:dyDescent="0.25">
      <c r="A136" s="21">
        <v>8</v>
      </c>
      <c r="B136" t="s">
        <v>287</v>
      </c>
      <c r="C136" s="23">
        <v>25</v>
      </c>
      <c r="D136" t="s">
        <v>395</v>
      </c>
      <c r="E136" s="2"/>
    </row>
    <row r="137" spans="1:6" x14ac:dyDescent="0.25">
      <c r="A137" s="21">
        <v>8</v>
      </c>
      <c r="B137" t="s">
        <v>398</v>
      </c>
      <c r="C137" s="23">
        <v>25</v>
      </c>
      <c r="D137" t="s">
        <v>395</v>
      </c>
      <c r="E137" s="2"/>
    </row>
    <row r="138" spans="1:6" x14ac:dyDescent="0.25">
      <c r="A138" s="21">
        <v>10</v>
      </c>
      <c r="B138" t="s">
        <v>350</v>
      </c>
      <c r="C138" s="7">
        <v>23.4</v>
      </c>
      <c r="D138" s="21" t="s">
        <v>1027</v>
      </c>
      <c r="E138" s="2"/>
      <c r="F138" s="19"/>
    </row>
    <row r="139" spans="1:6" x14ac:dyDescent="0.25">
      <c r="A139" s="21">
        <v>10</v>
      </c>
      <c r="B139" t="s">
        <v>1025</v>
      </c>
      <c r="C139" s="7">
        <v>23.4</v>
      </c>
      <c r="D139" s="21" t="s">
        <v>1027</v>
      </c>
      <c r="E139" s="2"/>
      <c r="F139" s="19"/>
    </row>
    <row r="140" spans="1:6" x14ac:dyDescent="0.25">
      <c r="A140" s="21">
        <v>10</v>
      </c>
      <c r="B140" t="s">
        <v>1004</v>
      </c>
      <c r="C140" s="7">
        <v>23.4</v>
      </c>
      <c r="D140" s="21" t="s">
        <v>1027</v>
      </c>
      <c r="E140" s="2"/>
      <c r="F140" s="19"/>
    </row>
    <row r="141" spans="1:6" x14ac:dyDescent="0.25">
      <c r="A141" s="21">
        <v>13</v>
      </c>
      <c r="B141" t="s">
        <v>330</v>
      </c>
      <c r="C141" s="23">
        <v>22.5</v>
      </c>
      <c r="D141" t="s">
        <v>395</v>
      </c>
      <c r="E141" s="2"/>
    </row>
    <row r="142" spans="1:6" x14ac:dyDescent="0.25">
      <c r="A142" s="21">
        <v>13</v>
      </c>
      <c r="B142" t="s">
        <v>399</v>
      </c>
      <c r="C142" s="23">
        <v>22.5</v>
      </c>
      <c r="D142" t="s">
        <v>395</v>
      </c>
      <c r="E142" s="2"/>
    </row>
    <row r="143" spans="1:6" x14ac:dyDescent="0.25">
      <c r="A143" s="21">
        <v>15</v>
      </c>
      <c r="B143" t="s">
        <v>400</v>
      </c>
      <c r="C143" s="23">
        <v>20</v>
      </c>
      <c r="D143" t="s">
        <v>395</v>
      </c>
      <c r="E143" s="2"/>
    </row>
    <row r="144" spans="1:6" x14ac:dyDescent="0.25">
      <c r="A144" s="21">
        <v>15</v>
      </c>
      <c r="B144" t="s">
        <v>401</v>
      </c>
      <c r="C144" s="23">
        <v>20</v>
      </c>
      <c r="D144" t="s">
        <v>395</v>
      </c>
      <c r="E144" s="2"/>
    </row>
    <row r="145" spans="1:13" x14ac:dyDescent="0.25">
      <c r="A145" s="1"/>
      <c r="B145" t="s">
        <v>480</v>
      </c>
      <c r="C145" s="23"/>
      <c r="E145" s="2"/>
    </row>
    <row r="146" spans="1:13" x14ac:dyDescent="0.25">
      <c r="A146" s="1" t="s">
        <v>27</v>
      </c>
      <c r="C146" s="23"/>
      <c r="D146" s="7" t="s">
        <v>152</v>
      </c>
      <c r="E146" s="2">
        <f>SUM(C147:C149)/3</f>
        <v>17.433333333333334</v>
      </c>
      <c r="F146" t="s">
        <v>153</v>
      </c>
    </row>
    <row r="147" spans="1:13" x14ac:dyDescent="0.25">
      <c r="A147" s="1">
        <v>1</v>
      </c>
      <c r="B147" t="s">
        <v>20</v>
      </c>
      <c r="C147" s="23">
        <v>27.1</v>
      </c>
      <c r="D147" s="21" t="s">
        <v>1050</v>
      </c>
      <c r="E147" s="2"/>
    </row>
    <row r="148" spans="1:13" x14ac:dyDescent="0.25">
      <c r="A148" s="21"/>
      <c r="B148" t="s">
        <v>1024</v>
      </c>
      <c r="C148" s="7">
        <v>13.7</v>
      </c>
      <c r="D148" s="21" t="s">
        <v>1027</v>
      </c>
      <c r="E148" s="2"/>
      <c r="F148" s="19"/>
    </row>
    <row r="149" spans="1:13" x14ac:dyDescent="0.25">
      <c r="A149" s="1">
        <v>2</v>
      </c>
      <c r="B149" t="s">
        <v>402</v>
      </c>
      <c r="C149" s="23">
        <v>11.5</v>
      </c>
      <c r="D149" t="s">
        <v>395</v>
      </c>
      <c r="E149" s="2"/>
    </row>
    <row r="150" spans="1:13" x14ac:dyDescent="0.25">
      <c r="A150" s="21"/>
      <c r="B150" s="19" t="s">
        <v>480</v>
      </c>
      <c r="C150" s="23"/>
      <c r="D150" s="19"/>
      <c r="E150" s="2"/>
      <c r="F150" s="19"/>
    </row>
    <row r="151" spans="1:13" x14ac:dyDescent="0.25">
      <c r="A151" s="21" t="s">
        <v>878</v>
      </c>
      <c r="B151" s="19"/>
      <c r="C151" s="23"/>
      <c r="D151" s="19"/>
      <c r="E151" s="2"/>
      <c r="F151" s="19"/>
    </row>
    <row r="152" spans="1:13" x14ac:dyDescent="0.25">
      <c r="A152" s="21" t="s">
        <v>0</v>
      </c>
      <c r="B152" s="19"/>
      <c r="C152" s="23"/>
      <c r="D152" s="20" t="s">
        <v>152</v>
      </c>
      <c r="E152" s="2">
        <f>SUM(C153:C185)/33</f>
        <v>59.448181818181801</v>
      </c>
      <c r="F152" s="19" t="s">
        <v>153</v>
      </c>
    </row>
    <row r="153" spans="1:13" x14ac:dyDescent="0.25">
      <c r="A153" s="21">
        <v>1</v>
      </c>
      <c r="B153" s="19" t="s">
        <v>4</v>
      </c>
      <c r="C153" s="20">
        <v>97.85</v>
      </c>
      <c r="D153" t="s">
        <v>1184</v>
      </c>
      <c r="F153" s="19"/>
    </row>
    <row r="154" spans="1:13" x14ac:dyDescent="0.25">
      <c r="A154" s="21">
        <v>2</v>
      </c>
      <c r="B154" s="19" t="s">
        <v>163</v>
      </c>
      <c r="C154" s="20">
        <v>85.1</v>
      </c>
      <c r="D154" s="19" t="s">
        <v>1184</v>
      </c>
      <c r="F154" s="19"/>
    </row>
    <row r="155" spans="1:13" x14ac:dyDescent="0.25">
      <c r="A155" s="21">
        <v>3</v>
      </c>
      <c r="B155" s="21" t="s">
        <v>215</v>
      </c>
      <c r="C155" s="20">
        <v>78.099999999999994</v>
      </c>
      <c r="D155" s="19" t="s">
        <v>991</v>
      </c>
      <c r="F155" s="19"/>
    </row>
    <row r="156" spans="1:13" x14ac:dyDescent="0.25">
      <c r="A156" s="21">
        <v>4</v>
      </c>
      <c r="B156" s="19" t="s">
        <v>33</v>
      </c>
      <c r="C156" s="20">
        <v>75.75</v>
      </c>
      <c r="D156" s="19" t="s">
        <v>1184</v>
      </c>
      <c r="F156" s="19"/>
      <c r="K156" s="21"/>
      <c r="L156" s="20"/>
      <c r="M156" s="19"/>
    </row>
    <row r="157" spans="1:13" x14ac:dyDescent="0.25">
      <c r="A157" s="21">
        <v>5</v>
      </c>
      <c r="B157" s="19" t="s">
        <v>343</v>
      </c>
      <c r="C157" s="20">
        <v>70.3</v>
      </c>
      <c r="D157" s="19" t="s">
        <v>1184</v>
      </c>
      <c r="F157" s="19"/>
    </row>
    <row r="158" spans="1:13" x14ac:dyDescent="0.25">
      <c r="A158" s="21">
        <v>6</v>
      </c>
      <c r="B158" s="19" t="s">
        <v>1030</v>
      </c>
      <c r="C158" s="20">
        <v>70.25</v>
      </c>
      <c r="D158" s="19" t="s">
        <v>1184</v>
      </c>
      <c r="F158" s="19"/>
    </row>
    <row r="159" spans="1:13" x14ac:dyDescent="0.25">
      <c r="A159" s="21">
        <v>7</v>
      </c>
      <c r="B159" s="21" t="s">
        <v>837</v>
      </c>
      <c r="C159" s="20">
        <v>70.180000000000007</v>
      </c>
      <c r="D159" s="19" t="s">
        <v>991</v>
      </c>
      <c r="F159" s="19"/>
    </row>
    <row r="160" spans="1:13" x14ac:dyDescent="0.25">
      <c r="A160" s="21">
        <v>8</v>
      </c>
      <c r="B160" s="19" t="s">
        <v>232</v>
      </c>
      <c r="C160" s="20">
        <v>70.8</v>
      </c>
      <c r="D160" s="19" t="s">
        <v>1191</v>
      </c>
      <c r="F160" s="19"/>
    </row>
    <row r="161" spans="1:6" x14ac:dyDescent="0.25">
      <c r="A161" s="21">
        <v>8</v>
      </c>
      <c r="B161" s="21" t="s">
        <v>350</v>
      </c>
      <c r="C161" s="20">
        <v>70.099999999999994</v>
      </c>
      <c r="D161" s="19" t="s">
        <v>991</v>
      </c>
      <c r="F161" s="19"/>
    </row>
    <row r="162" spans="1:6" x14ac:dyDescent="0.25">
      <c r="A162" s="21">
        <v>8</v>
      </c>
      <c r="B162" s="26" t="s">
        <v>861</v>
      </c>
      <c r="C162" s="31">
        <v>70.099999999999994</v>
      </c>
      <c r="D162" s="19" t="s">
        <v>874</v>
      </c>
      <c r="F162" s="19"/>
    </row>
    <row r="163" spans="1:6" x14ac:dyDescent="0.25">
      <c r="A163" s="21">
        <v>8</v>
      </c>
      <c r="B163" s="26" t="s">
        <v>865</v>
      </c>
      <c r="C163" s="31">
        <v>70.099999999999994</v>
      </c>
      <c r="D163" s="19" t="s">
        <v>874</v>
      </c>
      <c r="F163" s="19"/>
    </row>
    <row r="164" spans="1:6" x14ac:dyDescent="0.25">
      <c r="A164" s="21">
        <v>12</v>
      </c>
      <c r="B164" s="26" t="s">
        <v>760</v>
      </c>
      <c r="C164" s="31">
        <v>70.099999999999994</v>
      </c>
      <c r="D164" s="19" t="s">
        <v>874</v>
      </c>
      <c r="F164" s="19"/>
    </row>
    <row r="165" spans="1:6" x14ac:dyDescent="0.25">
      <c r="A165" s="21">
        <v>13</v>
      </c>
      <c r="B165" s="21" t="s">
        <v>126</v>
      </c>
      <c r="C165" s="20">
        <v>66.55</v>
      </c>
      <c r="D165" s="19" t="s">
        <v>991</v>
      </c>
      <c r="F165" s="19"/>
    </row>
    <row r="166" spans="1:6" x14ac:dyDescent="0.25">
      <c r="A166" s="21">
        <v>13</v>
      </c>
      <c r="B166" s="19" t="s">
        <v>778</v>
      </c>
      <c r="C166" s="20">
        <v>65.7</v>
      </c>
      <c r="D166" s="19" t="s">
        <v>1184</v>
      </c>
      <c r="F166" s="19"/>
    </row>
    <row r="167" spans="1:6" x14ac:dyDescent="0.25">
      <c r="A167" s="21">
        <v>15</v>
      </c>
      <c r="B167" s="26" t="s">
        <v>863</v>
      </c>
      <c r="C167" s="31">
        <v>65.400000000000006</v>
      </c>
      <c r="D167" s="19" t="s">
        <v>874</v>
      </c>
      <c r="F167" s="19"/>
    </row>
    <row r="168" spans="1:6" x14ac:dyDescent="0.25">
      <c r="A168" s="21">
        <v>16</v>
      </c>
      <c r="B168" s="19" t="s">
        <v>1177</v>
      </c>
      <c r="C168" s="20">
        <v>62.1</v>
      </c>
      <c r="D168" s="19" t="s">
        <v>1184</v>
      </c>
      <c r="F168" s="19"/>
    </row>
    <row r="169" spans="1:6" x14ac:dyDescent="0.25">
      <c r="A169" s="21">
        <v>17</v>
      </c>
      <c r="B169" s="26" t="s">
        <v>488</v>
      </c>
      <c r="C169" s="31">
        <v>60.3</v>
      </c>
      <c r="D169" s="19" t="s">
        <v>874</v>
      </c>
      <c r="F169" s="19"/>
    </row>
    <row r="170" spans="1:6" x14ac:dyDescent="0.25">
      <c r="A170" s="21">
        <v>18</v>
      </c>
      <c r="B170" s="19" t="s">
        <v>1178</v>
      </c>
      <c r="C170" s="20">
        <v>57.1</v>
      </c>
      <c r="D170" s="19" t="s">
        <v>1184</v>
      </c>
      <c r="F170" s="19"/>
    </row>
    <row r="171" spans="1:6" x14ac:dyDescent="0.25">
      <c r="A171" s="21">
        <v>19</v>
      </c>
      <c r="B171" s="21" t="s">
        <v>10</v>
      </c>
      <c r="C171" s="20">
        <v>56.8</v>
      </c>
      <c r="D171" s="19" t="s">
        <v>991</v>
      </c>
      <c r="F171" s="19"/>
    </row>
    <row r="172" spans="1:6" x14ac:dyDescent="0.25">
      <c r="A172" s="21">
        <v>20</v>
      </c>
      <c r="B172" s="21" t="s">
        <v>12</v>
      </c>
      <c r="C172" s="20">
        <v>54.3</v>
      </c>
      <c r="D172" s="19" t="s">
        <v>991</v>
      </c>
      <c r="F172" s="19"/>
    </row>
    <row r="173" spans="1:6" x14ac:dyDescent="0.25">
      <c r="A173" s="21">
        <v>21</v>
      </c>
      <c r="B173" s="26" t="s">
        <v>869</v>
      </c>
      <c r="C173" s="31">
        <v>54.01</v>
      </c>
      <c r="D173" s="19" t="s">
        <v>874</v>
      </c>
      <c r="F173" s="19"/>
    </row>
    <row r="174" spans="1:6" x14ac:dyDescent="0.25">
      <c r="A174" s="21">
        <v>22</v>
      </c>
      <c r="B174" s="26" t="s">
        <v>755</v>
      </c>
      <c r="C174" s="31">
        <v>54</v>
      </c>
      <c r="D174" s="19" t="s">
        <v>874</v>
      </c>
      <c r="F174" s="19"/>
    </row>
    <row r="175" spans="1:6" x14ac:dyDescent="0.25">
      <c r="A175" s="21">
        <v>23</v>
      </c>
      <c r="B175" s="19" t="s">
        <v>249</v>
      </c>
      <c r="C175" s="20">
        <v>53.45</v>
      </c>
      <c r="D175" s="19" t="s">
        <v>1184</v>
      </c>
      <c r="F175" s="19"/>
    </row>
    <row r="176" spans="1:6" x14ac:dyDescent="0.25">
      <c r="A176" s="21">
        <v>24</v>
      </c>
      <c r="B176" s="26" t="s">
        <v>864</v>
      </c>
      <c r="C176" s="31">
        <v>53</v>
      </c>
      <c r="D176" s="19" t="s">
        <v>874</v>
      </c>
    </row>
    <row r="177" spans="1:6" x14ac:dyDescent="0.25">
      <c r="A177" s="21">
        <v>25</v>
      </c>
      <c r="B177" s="19" t="s">
        <v>1179</v>
      </c>
      <c r="C177" s="20">
        <v>52.35</v>
      </c>
      <c r="D177" s="19" t="s">
        <v>1191</v>
      </c>
    </row>
    <row r="178" spans="1:6" x14ac:dyDescent="0.25">
      <c r="A178" s="21">
        <v>25</v>
      </c>
      <c r="B178" s="19" t="s">
        <v>1180</v>
      </c>
      <c r="C178" s="20">
        <v>50.4</v>
      </c>
      <c r="D178" s="19" t="s">
        <v>1184</v>
      </c>
    </row>
    <row r="179" spans="1:6" x14ac:dyDescent="0.25">
      <c r="A179" s="21">
        <v>27</v>
      </c>
      <c r="B179" s="19" t="s">
        <v>1181</v>
      </c>
      <c r="C179" s="20">
        <v>46.4</v>
      </c>
      <c r="D179" s="19" t="s">
        <v>1184</v>
      </c>
    </row>
    <row r="180" spans="1:6" x14ac:dyDescent="0.25">
      <c r="A180" s="21">
        <v>28</v>
      </c>
      <c r="B180" s="19" t="s">
        <v>602</v>
      </c>
      <c r="C180" s="20">
        <v>46.05</v>
      </c>
      <c r="D180" s="19" t="s">
        <v>1184</v>
      </c>
    </row>
    <row r="181" spans="1:6" x14ac:dyDescent="0.25">
      <c r="A181" s="21">
        <v>29</v>
      </c>
      <c r="B181" s="26" t="s">
        <v>868</v>
      </c>
      <c r="C181" s="31">
        <v>45.1</v>
      </c>
      <c r="D181" s="19" t="s">
        <v>874</v>
      </c>
    </row>
    <row r="182" spans="1:6" x14ac:dyDescent="0.25">
      <c r="A182" s="21">
        <v>29</v>
      </c>
      <c r="B182" s="26" t="s">
        <v>870</v>
      </c>
      <c r="C182" s="31">
        <v>45.1</v>
      </c>
      <c r="D182" s="19" t="s">
        <v>874</v>
      </c>
    </row>
    <row r="183" spans="1:6" x14ac:dyDescent="0.25">
      <c r="A183" s="21">
        <v>31</v>
      </c>
      <c r="B183" s="19" t="s">
        <v>1182</v>
      </c>
      <c r="C183" s="20">
        <v>34</v>
      </c>
      <c r="D183" s="19" t="s">
        <v>1184</v>
      </c>
    </row>
    <row r="184" spans="1:6" x14ac:dyDescent="0.25">
      <c r="A184" s="21">
        <v>32</v>
      </c>
      <c r="B184" s="26" t="s">
        <v>872</v>
      </c>
      <c r="C184" s="31">
        <v>30.6</v>
      </c>
      <c r="D184" s="19" t="s">
        <v>874</v>
      </c>
    </row>
    <row r="185" spans="1:6" x14ac:dyDescent="0.25">
      <c r="A185" s="21">
        <v>33</v>
      </c>
      <c r="B185" s="26" t="s">
        <v>770</v>
      </c>
      <c r="C185" s="31">
        <v>10.35</v>
      </c>
      <c r="D185" s="19" t="s">
        <v>874</v>
      </c>
    </row>
    <row r="186" spans="1:6" x14ac:dyDescent="0.25">
      <c r="A186" s="21"/>
      <c r="B186" s="19" t="s">
        <v>480</v>
      </c>
      <c r="C186" s="23"/>
      <c r="D186" s="19"/>
      <c r="E186" s="2"/>
      <c r="F186" s="19"/>
    </row>
    <row r="187" spans="1:6" x14ac:dyDescent="0.25">
      <c r="A187" s="21" t="s">
        <v>27</v>
      </c>
      <c r="B187" s="19"/>
      <c r="C187" s="23"/>
      <c r="D187" s="20" t="s">
        <v>152</v>
      </c>
      <c r="E187" s="2">
        <f>SUM(C188:C192)/5</f>
        <v>36.553999999999995</v>
      </c>
      <c r="F187" s="19" t="s">
        <v>153</v>
      </c>
    </row>
    <row r="188" spans="1:6" x14ac:dyDescent="0.25">
      <c r="A188" s="21">
        <v>1</v>
      </c>
      <c r="B188" s="19" t="s">
        <v>20</v>
      </c>
      <c r="C188" s="20">
        <v>62.1</v>
      </c>
      <c r="D188" s="19" t="s">
        <v>1184</v>
      </c>
      <c r="E188" s="2"/>
      <c r="F188" s="19"/>
    </row>
    <row r="189" spans="1:6" x14ac:dyDescent="0.25">
      <c r="A189" s="21">
        <v>2</v>
      </c>
      <c r="B189" s="26" t="s">
        <v>871</v>
      </c>
      <c r="C189" s="31">
        <v>45.1</v>
      </c>
      <c r="D189" s="19" t="s">
        <v>874</v>
      </c>
      <c r="E189" s="2"/>
      <c r="F189" s="19"/>
    </row>
    <row r="190" spans="1:6" x14ac:dyDescent="0.25">
      <c r="A190" s="21">
        <v>3</v>
      </c>
      <c r="B190" s="19" t="s">
        <v>1183</v>
      </c>
      <c r="C190" s="20">
        <v>34</v>
      </c>
      <c r="D190" s="19" t="s">
        <v>1184</v>
      </c>
      <c r="E190" s="2"/>
      <c r="F190" s="19"/>
    </row>
    <row r="191" spans="1:6" x14ac:dyDescent="0.25">
      <c r="A191" s="21">
        <v>4</v>
      </c>
      <c r="B191" s="19" t="s">
        <v>273</v>
      </c>
      <c r="C191" s="20">
        <v>33.5</v>
      </c>
      <c r="D191" s="19" t="s">
        <v>1184</v>
      </c>
    </row>
    <row r="192" spans="1:6" x14ac:dyDescent="0.25">
      <c r="A192" s="21">
        <v>5</v>
      </c>
      <c r="B192" s="26" t="s">
        <v>875</v>
      </c>
      <c r="C192" s="31">
        <v>8.07</v>
      </c>
      <c r="D192" s="19" t="s">
        <v>874</v>
      </c>
    </row>
    <row r="193" spans="1:5" x14ac:dyDescent="0.25">
      <c r="A193" s="1" t="s">
        <v>115</v>
      </c>
      <c r="C193" s="23"/>
      <c r="E193" s="2"/>
    </row>
  </sheetData>
  <sortState ref="K119:M158">
    <sortCondition descending="1" ref="L119:L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1"/>
  <sheetViews>
    <sheetView topLeftCell="A7" workbookViewId="0">
      <selection activeCell="G56" sqref="G56"/>
    </sheetView>
  </sheetViews>
  <sheetFormatPr baseColWidth="10" defaultRowHeight="15" x14ac:dyDescent="0.25"/>
  <cols>
    <col min="1" max="1" width="4.28515625" customWidth="1"/>
    <col min="2" max="2" width="20.85546875" customWidth="1"/>
    <col min="4" max="4" width="24.5703125" customWidth="1"/>
  </cols>
  <sheetData>
    <row r="2" spans="1:6" x14ac:dyDescent="0.25">
      <c r="A2" s="21" t="s">
        <v>876</v>
      </c>
      <c r="B2" s="19"/>
      <c r="C2" s="23"/>
      <c r="D2" s="19"/>
      <c r="E2" s="2"/>
      <c r="F2" s="19"/>
    </row>
    <row r="3" spans="1:6" x14ac:dyDescent="0.25">
      <c r="A3" s="21"/>
      <c r="B3" s="19"/>
      <c r="C3" s="23"/>
      <c r="D3" s="19"/>
      <c r="E3" s="2"/>
      <c r="F3" s="19"/>
    </row>
    <row r="4" spans="1:6" x14ac:dyDescent="0.25">
      <c r="A4" s="21" t="s">
        <v>1029</v>
      </c>
      <c r="B4" s="19"/>
      <c r="C4" s="23"/>
      <c r="D4" s="19"/>
      <c r="E4" s="2"/>
      <c r="F4" s="19"/>
    </row>
    <row r="5" spans="1:6" x14ac:dyDescent="0.25">
      <c r="A5" s="21" t="s">
        <v>0</v>
      </c>
      <c r="B5" s="19"/>
      <c r="C5" s="23"/>
      <c r="D5" s="21" t="s">
        <v>152</v>
      </c>
      <c r="E5" s="2">
        <f>SUM(C6:C12)/7</f>
        <v>98.771428571428586</v>
      </c>
      <c r="F5" s="19" t="s">
        <v>153</v>
      </c>
    </row>
    <row r="6" spans="1:6" x14ac:dyDescent="0.25">
      <c r="A6" s="21">
        <v>1</v>
      </c>
      <c r="B6" s="19" t="s">
        <v>215</v>
      </c>
      <c r="C6" s="20">
        <v>114.4</v>
      </c>
      <c r="D6" s="19" t="s">
        <v>1027</v>
      </c>
      <c r="E6" s="2"/>
      <c r="F6" s="19"/>
    </row>
    <row r="7" spans="1:6" x14ac:dyDescent="0.25">
      <c r="A7" s="21">
        <v>2</v>
      </c>
      <c r="B7" s="19" t="s">
        <v>1004</v>
      </c>
      <c r="C7" s="20">
        <v>110.6</v>
      </c>
      <c r="D7" s="19" t="s">
        <v>1027</v>
      </c>
      <c r="E7" s="2"/>
      <c r="F7" s="19"/>
    </row>
    <row r="8" spans="1:6" x14ac:dyDescent="0.25">
      <c r="A8" s="21">
        <v>3</v>
      </c>
      <c r="B8" s="19" t="s">
        <v>33</v>
      </c>
      <c r="C8" s="20">
        <v>100.1</v>
      </c>
      <c r="D8" s="19" t="s">
        <v>1027</v>
      </c>
      <c r="E8" s="2"/>
      <c r="F8" s="19"/>
    </row>
    <row r="9" spans="1:6" x14ac:dyDescent="0.25">
      <c r="A9" s="21">
        <v>3</v>
      </c>
      <c r="B9" s="19" t="s">
        <v>4</v>
      </c>
      <c r="C9" s="20">
        <v>100.1</v>
      </c>
      <c r="D9" s="19" t="s">
        <v>1027</v>
      </c>
      <c r="E9" s="2"/>
      <c r="F9" s="19"/>
    </row>
    <row r="10" spans="1:6" x14ac:dyDescent="0.25">
      <c r="A10" s="21">
        <v>5</v>
      </c>
      <c r="B10" s="19" t="s">
        <v>1025</v>
      </c>
      <c r="C10" s="20">
        <v>91.35</v>
      </c>
      <c r="D10" s="19" t="s">
        <v>1027</v>
      </c>
      <c r="E10" s="2"/>
      <c r="F10" s="19"/>
    </row>
    <row r="11" spans="1:6" x14ac:dyDescent="0.25">
      <c r="A11" s="21">
        <v>5</v>
      </c>
      <c r="B11" s="19" t="s">
        <v>1026</v>
      </c>
      <c r="C11" s="20">
        <v>91.35</v>
      </c>
      <c r="D11" s="19" t="s">
        <v>1027</v>
      </c>
      <c r="E11" s="2"/>
      <c r="F11" s="19"/>
    </row>
    <row r="12" spans="1:6" x14ac:dyDescent="0.25">
      <c r="A12" s="21">
        <v>7</v>
      </c>
      <c r="B12" s="19" t="s">
        <v>350</v>
      </c>
      <c r="C12" s="20">
        <v>83.5</v>
      </c>
      <c r="D12" s="19" t="s">
        <v>1027</v>
      </c>
      <c r="E12" s="2"/>
      <c r="F12" s="19"/>
    </row>
    <row r="13" spans="1:6" x14ac:dyDescent="0.25">
      <c r="A13" s="21"/>
      <c r="B13" s="19" t="s">
        <v>794</v>
      </c>
      <c r="C13" s="23"/>
      <c r="D13" s="19"/>
      <c r="E13" s="2"/>
      <c r="F13" s="19"/>
    </row>
    <row r="14" spans="1:6" x14ac:dyDescent="0.25">
      <c r="A14" s="21" t="s">
        <v>27</v>
      </c>
      <c r="B14" s="19"/>
      <c r="C14" s="23"/>
      <c r="D14" s="19"/>
      <c r="E14" s="2"/>
      <c r="F14" s="19"/>
    </row>
    <row r="15" spans="1:6" x14ac:dyDescent="0.25">
      <c r="A15" s="21">
        <v>1</v>
      </c>
      <c r="B15" s="19" t="s">
        <v>1024</v>
      </c>
      <c r="C15" s="20">
        <v>53.5</v>
      </c>
      <c r="D15" s="19" t="s">
        <v>1027</v>
      </c>
      <c r="E15" s="2"/>
      <c r="F15" s="19"/>
    </row>
    <row r="16" spans="1:6" x14ac:dyDescent="0.25">
      <c r="A16" s="21"/>
      <c r="B16" s="19"/>
      <c r="C16" s="23"/>
      <c r="D16" s="19"/>
      <c r="E16" s="2"/>
      <c r="F16" s="19"/>
    </row>
    <row r="17" spans="1:6" x14ac:dyDescent="0.25">
      <c r="A17" s="21" t="s">
        <v>877</v>
      </c>
      <c r="B17" s="19"/>
      <c r="C17" s="23"/>
      <c r="D17" s="19"/>
      <c r="E17" s="2"/>
      <c r="F17" s="19"/>
    </row>
    <row r="18" spans="1:6" x14ac:dyDescent="0.25">
      <c r="A18" s="21" t="s">
        <v>31</v>
      </c>
      <c r="B18" s="19"/>
      <c r="C18" s="23"/>
      <c r="D18" s="21" t="s">
        <v>152</v>
      </c>
      <c r="E18" s="2">
        <f>SUM(C19:C35)/17</f>
        <v>15.887058823529411</v>
      </c>
      <c r="F18" s="19" t="s">
        <v>153</v>
      </c>
    </row>
    <row r="19" spans="1:6" x14ac:dyDescent="0.25">
      <c r="A19" s="21">
        <v>1</v>
      </c>
      <c r="B19" s="26" t="s">
        <v>4</v>
      </c>
      <c r="C19" s="31">
        <v>22.2</v>
      </c>
      <c r="D19" s="19" t="s">
        <v>874</v>
      </c>
      <c r="E19" s="2"/>
      <c r="F19" s="19"/>
    </row>
    <row r="20" spans="1:6" x14ac:dyDescent="0.25">
      <c r="A20" s="21">
        <v>2</v>
      </c>
      <c r="B20" s="26" t="s">
        <v>163</v>
      </c>
      <c r="C20" s="31">
        <v>22</v>
      </c>
      <c r="D20" s="19" t="s">
        <v>874</v>
      </c>
      <c r="E20" s="2"/>
      <c r="F20" s="19"/>
    </row>
    <row r="21" spans="1:6" x14ac:dyDescent="0.25">
      <c r="A21" s="21">
        <v>3</v>
      </c>
      <c r="B21" s="26" t="s">
        <v>865</v>
      </c>
      <c r="C21" s="31">
        <v>20.05</v>
      </c>
      <c r="D21" s="19" t="s">
        <v>874</v>
      </c>
      <c r="E21" s="2"/>
      <c r="F21" s="19"/>
    </row>
    <row r="22" spans="1:6" x14ac:dyDescent="0.25">
      <c r="A22" s="21">
        <v>3</v>
      </c>
      <c r="B22" s="26" t="s">
        <v>863</v>
      </c>
      <c r="C22" s="31">
        <v>20.05</v>
      </c>
      <c r="D22" s="19" t="s">
        <v>874</v>
      </c>
      <c r="E22" s="2"/>
      <c r="F22" s="19"/>
    </row>
    <row r="23" spans="1:6" x14ac:dyDescent="0.25">
      <c r="A23" s="21">
        <v>5</v>
      </c>
      <c r="B23" s="26" t="s">
        <v>760</v>
      </c>
      <c r="C23" s="31">
        <v>18.600000000000001</v>
      </c>
      <c r="D23" s="19" t="s">
        <v>874</v>
      </c>
      <c r="E23" s="2"/>
      <c r="F23" s="19"/>
    </row>
    <row r="24" spans="1:6" x14ac:dyDescent="0.25">
      <c r="A24" s="21">
        <v>6</v>
      </c>
      <c r="B24" s="22" t="s">
        <v>33</v>
      </c>
      <c r="C24" s="31">
        <v>18.25</v>
      </c>
      <c r="D24" s="19" t="s">
        <v>992</v>
      </c>
      <c r="E24" s="2"/>
      <c r="F24" s="19"/>
    </row>
    <row r="25" spans="1:6" x14ac:dyDescent="0.25">
      <c r="A25" s="21">
        <v>7</v>
      </c>
      <c r="B25" s="26" t="s">
        <v>862</v>
      </c>
      <c r="C25" s="31">
        <v>18.100000000000001</v>
      </c>
      <c r="D25" s="19" t="s">
        <v>874</v>
      </c>
      <c r="E25" s="2"/>
      <c r="F25" s="19"/>
    </row>
    <row r="26" spans="1:6" x14ac:dyDescent="0.25">
      <c r="A26" s="21">
        <v>7</v>
      </c>
      <c r="B26" s="26" t="s">
        <v>861</v>
      </c>
      <c r="C26" s="31">
        <v>18.100000000000001</v>
      </c>
      <c r="D26" s="19" t="s">
        <v>874</v>
      </c>
      <c r="E26" s="2"/>
      <c r="F26" s="19"/>
    </row>
    <row r="27" spans="1:6" x14ac:dyDescent="0.25">
      <c r="A27" s="21">
        <v>8</v>
      </c>
      <c r="B27" s="22" t="s">
        <v>350</v>
      </c>
      <c r="C27" s="31">
        <v>16.25</v>
      </c>
      <c r="D27" s="19" t="s">
        <v>992</v>
      </c>
      <c r="E27" s="2"/>
      <c r="F27" s="19"/>
    </row>
    <row r="28" spans="1:6" x14ac:dyDescent="0.25">
      <c r="A28" s="21">
        <v>9</v>
      </c>
      <c r="B28" s="26" t="s">
        <v>864</v>
      </c>
      <c r="C28" s="31">
        <v>16.100000000000001</v>
      </c>
      <c r="D28" s="19" t="s">
        <v>874</v>
      </c>
      <c r="E28" s="2"/>
      <c r="F28" s="19"/>
    </row>
    <row r="29" spans="1:6" x14ac:dyDescent="0.25">
      <c r="A29" s="21">
        <v>10</v>
      </c>
      <c r="B29" s="26" t="s">
        <v>10</v>
      </c>
      <c r="C29" s="31">
        <v>15.1</v>
      </c>
      <c r="D29" s="19" t="s">
        <v>874</v>
      </c>
      <c r="E29" s="2"/>
      <c r="F29" s="19"/>
    </row>
    <row r="30" spans="1:6" x14ac:dyDescent="0.25">
      <c r="A30" s="21">
        <v>11</v>
      </c>
      <c r="B30" s="26" t="s">
        <v>869</v>
      </c>
      <c r="C30" s="31">
        <v>14.1</v>
      </c>
      <c r="D30" s="19" t="s">
        <v>874</v>
      </c>
      <c r="E30" s="2"/>
      <c r="F30" s="19"/>
    </row>
    <row r="31" spans="1:6" x14ac:dyDescent="0.25">
      <c r="A31" s="21">
        <v>11</v>
      </c>
      <c r="B31" s="26" t="s">
        <v>870</v>
      </c>
      <c r="C31" s="31">
        <v>14.1</v>
      </c>
      <c r="D31" s="19" t="s">
        <v>874</v>
      </c>
      <c r="E31" s="2"/>
      <c r="F31" s="19"/>
    </row>
    <row r="32" spans="1:6" x14ac:dyDescent="0.25">
      <c r="A32" s="21">
        <v>13</v>
      </c>
      <c r="B32" s="26" t="s">
        <v>755</v>
      </c>
      <c r="C32" s="31">
        <v>12.45</v>
      </c>
      <c r="D32" s="19" t="s">
        <v>874</v>
      </c>
      <c r="E32" s="2"/>
      <c r="F32" s="19"/>
    </row>
    <row r="33" spans="1:6" x14ac:dyDescent="0.25">
      <c r="A33" s="21">
        <v>13</v>
      </c>
      <c r="B33" s="26" t="s">
        <v>868</v>
      </c>
      <c r="C33" s="31">
        <v>12.45</v>
      </c>
      <c r="D33" s="19" t="s">
        <v>874</v>
      </c>
      <c r="E33" s="2"/>
      <c r="F33" s="19"/>
    </row>
    <row r="34" spans="1:6" x14ac:dyDescent="0.25">
      <c r="A34" s="21">
        <v>15</v>
      </c>
      <c r="B34" s="26" t="s">
        <v>872</v>
      </c>
      <c r="C34" s="31">
        <v>7.08</v>
      </c>
      <c r="D34" s="19" t="s">
        <v>874</v>
      </c>
      <c r="E34" s="2"/>
      <c r="F34" s="19"/>
    </row>
    <row r="35" spans="1:6" x14ac:dyDescent="0.25">
      <c r="A35" s="21">
        <v>16</v>
      </c>
      <c r="B35" s="26" t="s">
        <v>770</v>
      </c>
      <c r="C35" s="31">
        <v>5.0999999999999996</v>
      </c>
      <c r="D35" s="19" t="s">
        <v>874</v>
      </c>
      <c r="E35" s="2"/>
      <c r="F35" s="19"/>
    </row>
    <row r="36" spans="1:6" x14ac:dyDescent="0.25">
      <c r="A36" s="21"/>
      <c r="B36" s="19" t="s">
        <v>794</v>
      </c>
      <c r="C36" s="23"/>
      <c r="D36" s="19"/>
      <c r="E36" s="2"/>
      <c r="F36" s="19"/>
    </row>
    <row r="37" spans="1:6" x14ac:dyDescent="0.25">
      <c r="A37" s="21" t="s">
        <v>27</v>
      </c>
      <c r="B37" s="19"/>
      <c r="C37" s="23"/>
      <c r="D37" s="21" t="s">
        <v>152</v>
      </c>
      <c r="E37" s="2">
        <f>SUM(C38:C41)/4</f>
        <v>11.342499999999999</v>
      </c>
      <c r="F37" s="19" t="s">
        <v>153</v>
      </c>
    </row>
    <row r="38" spans="1:6" x14ac:dyDescent="0.25">
      <c r="A38" s="21">
        <v>1</v>
      </c>
      <c r="B38" s="26" t="s">
        <v>20</v>
      </c>
      <c r="C38" s="31">
        <v>14.6</v>
      </c>
      <c r="D38" s="19" t="s">
        <v>874</v>
      </c>
      <c r="E38" s="2"/>
      <c r="F38" s="19"/>
    </row>
    <row r="39" spans="1:6" x14ac:dyDescent="0.25">
      <c r="A39" s="21">
        <v>2</v>
      </c>
      <c r="B39" s="26" t="s">
        <v>195</v>
      </c>
      <c r="C39" s="31">
        <v>14.1</v>
      </c>
      <c r="D39" s="19" t="s">
        <v>874</v>
      </c>
      <c r="E39" s="2"/>
      <c r="F39" s="19"/>
    </row>
    <row r="40" spans="1:6" x14ac:dyDescent="0.25">
      <c r="A40" s="21">
        <v>3</v>
      </c>
      <c r="B40" s="26" t="s">
        <v>871</v>
      </c>
      <c r="C40" s="31">
        <v>12.45</v>
      </c>
      <c r="D40" s="19" t="s">
        <v>874</v>
      </c>
      <c r="E40" s="2"/>
      <c r="F40" s="19"/>
    </row>
    <row r="41" spans="1:6" x14ac:dyDescent="0.25">
      <c r="A41" s="21">
        <v>4</v>
      </c>
      <c r="B41" s="26" t="s">
        <v>875</v>
      </c>
      <c r="C41" s="31">
        <v>4.22</v>
      </c>
      <c r="D41" s="19" t="s">
        <v>874</v>
      </c>
      <c r="E41" s="2"/>
      <c r="F41" s="19"/>
    </row>
    <row r="42" spans="1:6" x14ac:dyDescent="0.25">
      <c r="A42" s="19"/>
      <c r="B42" s="21" t="s">
        <v>613</v>
      </c>
      <c r="C42" s="20"/>
      <c r="D42" s="19"/>
      <c r="E42" s="2"/>
      <c r="F42" s="19"/>
    </row>
    <row r="43" spans="1:6" x14ac:dyDescent="0.25">
      <c r="A43" s="19"/>
      <c r="B43" s="19"/>
      <c r="C43" s="23"/>
      <c r="D43" s="19"/>
      <c r="E43" s="2"/>
      <c r="F43" s="19"/>
    </row>
    <row r="44" spans="1:6" x14ac:dyDescent="0.25">
      <c r="A44" s="19" t="s">
        <v>879</v>
      </c>
      <c r="B44" s="19"/>
      <c r="C44" s="23"/>
      <c r="D44" s="19"/>
      <c r="E44" s="2"/>
      <c r="F44" s="19"/>
    </row>
    <row r="45" spans="1:6" x14ac:dyDescent="0.25">
      <c r="A45" t="s">
        <v>0</v>
      </c>
      <c r="B45" s="19"/>
      <c r="C45" s="23"/>
      <c r="D45" s="19"/>
      <c r="E45" s="2"/>
      <c r="F45" s="19"/>
    </row>
    <row r="46" spans="1:6" x14ac:dyDescent="0.25">
      <c r="A46" s="21">
        <v>1</v>
      </c>
      <c r="B46" s="21" t="s">
        <v>4</v>
      </c>
      <c r="C46" s="23">
        <v>41.35</v>
      </c>
      <c r="D46" s="19" t="s">
        <v>1063</v>
      </c>
      <c r="E46" s="2"/>
      <c r="F46" s="19"/>
    </row>
    <row r="47" spans="1:6" x14ac:dyDescent="0.25">
      <c r="B47" s="21" t="s">
        <v>613</v>
      </c>
      <c r="C47" s="23"/>
      <c r="D47" s="19"/>
      <c r="E47" s="2"/>
      <c r="F47" s="19"/>
    </row>
    <row r="48" spans="1:6" x14ac:dyDescent="0.25">
      <c r="A48" t="s">
        <v>27</v>
      </c>
      <c r="B48" s="19"/>
      <c r="C48" s="23">
        <v>36</v>
      </c>
      <c r="D48" s="19" t="s">
        <v>1062</v>
      </c>
      <c r="E48" s="2"/>
      <c r="F48" s="19"/>
    </row>
    <row r="49" spans="1:4" x14ac:dyDescent="0.25">
      <c r="A49">
        <v>1</v>
      </c>
      <c r="B49" s="19" t="s">
        <v>20</v>
      </c>
    </row>
    <row r="52" spans="1:4" x14ac:dyDescent="0.25">
      <c r="A52" s="21" t="s">
        <v>1073</v>
      </c>
    </row>
    <row r="53" spans="1:4" x14ac:dyDescent="0.25">
      <c r="A53" t="s">
        <v>0</v>
      </c>
    </row>
    <row r="54" spans="1:4" x14ac:dyDescent="0.25">
      <c r="A54" s="21">
        <v>1</v>
      </c>
      <c r="B54" t="s">
        <v>4</v>
      </c>
      <c r="C54" s="20">
        <v>6.72</v>
      </c>
      <c r="D54" t="s">
        <v>1072</v>
      </c>
    </row>
    <row r="55" spans="1:4" x14ac:dyDescent="0.25">
      <c r="A55" s="21">
        <v>2</v>
      </c>
      <c r="B55" t="s">
        <v>33</v>
      </c>
      <c r="C55" s="20">
        <v>6.1</v>
      </c>
      <c r="D55" t="s">
        <v>1074</v>
      </c>
    </row>
    <row r="56" spans="1:4" x14ac:dyDescent="0.25">
      <c r="A56" s="21">
        <v>3</v>
      </c>
      <c r="B56" t="s">
        <v>232</v>
      </c>
      <c r="C56" s="20">
        <v>4.88</v>
      </c>
      <c r="D56" t="s">
        <v>1072</v>
      </c>
    </row>
    <row r="57" spans="1:4" x14ac:dyDescent="0.25">
      <c r="A57" s="21">
        <v>4</v>
      </c>
      <c r="B57" t="s">
        <v>350</v>
      </c>
      <c r="C57" s="20">
        <v>4.8</v>
      </c>
      <c r="D57" s="19" t="s">
        <v>1074</v>
      </c>
    </row>
    <row r="58" spans="1:4" x14ac:dyDescent="0.25">
      <c r="C58" s="20"/>
    </row>
    <row r="59" spans="1:4" x14ac:dyDescent="0.25">
      <c r="B59" s="21" t="s">
        <v>613</v>
      </c>
      <c r="C59" s="20"/>
    </row>
    <row r="60" spans="1:4" x14ac:dyDescent="0.25">
      <c r="A60" t="s">
        <v>27</v>
      </c>
      <c r="C60" s="20"/>
    </row>
    <row r="61" spans="1:4" x14ac:dyDescent="0.25">
      <c r="A61" s="21">
        <v>1</v>
      </c>
      <c r="B61" t="s">
        <v>20</v>
      </c>
      <c r="C61" s="20">
        <v>6.34</v>
      </c>
      <c r="D61" s="19" t="s">
        <v>1063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pinch</vt:lpstr>
      <vt:lpstr>small</vt:lpstr>
      <vt:lpstr>support</vt:lpstr>
      <vt:lpstr>bending</vt:lpstr>
      <vt:lpstr>fancy</vt:lpstr>
      <vt:lpstr>otevoima</vt:lpstr>
      <vt:lpstr>silarukov</vt:lpstr>
      <vt:lpstr>Ironmind</vt:lpstr>
      <vt:lpstr>jokabug</vt:lpstr>
      <vt:lpstr>countrycrush</vt:lpstr>
      <vt:lpstr>übersee</vt:lpstr>
      <vt:lpstr>Deutschland Austria</vt:lpstr>
      <vt:lpstr>Europa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2019-12-08T20:34:44Z</cp:lastPrinted>
  <dcterms:created xsi:type="dcterms:W3CDTF">2018-12-07T13:17:07Z</dcterms:created>
  <dcterms:modified xsi:type="dcterms:W3CDTF">2021-01-01T11:29:12Z</dcterms:modified>
</cp:coreProperties>
</file>